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T:\Dez4\Abt 4.3\SG_4.3.4\Granger Hilfskräfte\"/>
    </mc:Choice>
  </mc:AlternateContent>
  <xr:revisionPtr revIDLastSave="0" documentId="13_ncr:1_{FBE4B2A4-6155-4CF8-B133-7DB97FAD4026}" xr6:coauthVersionLast="47" xr6:coauthVersionMax="47" xr10:uidLastSave="{00000000-0000-0000-0000-000000000000}"/>
  <workbookProtection workbookAlgorithmName="SHA-512" workbookHashValue="Lztn/msYQBObZkzK+ouvtdR6FAKG29LQLz2S/5w5Kq/KgE9SjeUY9NT4lCGFjA64+0ShdikZrgTFJSgAKfMokg==" workbookSaltValue="7Do2yW5RpMHPawdbbxJxWA==" workbookSpinCount="100000" lockStructure="1"/>
  <bookViews>
    <workbookView xWindow="-120" yWindow="-120" windowWidth="29040" windowHeight="17640" activeTab="1" xr2:uid="{00000000-000D-0000-FFFF-FFFF00000000}"/>
  </bookViews>
  <sheets>
    <sheet name="Information" sheetId="3" r:id="rId1"/>
    <sheet name="Erfassung der Arbeitszeit" sheetId="1" r:id="rId2"/>
    <sheet name="Listen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K22" i="1"/>
  <c r="K24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I10" i="1"/>
  <c r="K10" i="1" s="1"/>
  <c r="I11" i="1"/>
  <c r="I12" i="1"/>
  <c r="I13" i="1"/>
  <c r="K13" i="1" s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K26" i="1" s="1"/>
  <c r="I27" i="1"/>
  <c r="K27" i="1" s="1"/>
  <c r="I28" i="1"/>
  <c r="K28" i="1" s="1"/>
  <c r="I29" i="1"/>
  <c r="K29" i="1" s="1"/>
  <c r="I30" i="1"/>
  <c r="I31" i="1"/>
  <c r="I32" i="1"/>
  <c r="I33" i="1"/>
  <c r="I34" i="1"/>
  <c r="I35" i="1"/>
  <c r="I36" i="1"/>
  <c r="I37" i="1"/>
  <c r="I38" i="1"/>
  <c r="I39" i="1"/>
  <c r="J9" i="1"/>
  <c r="I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9" i="1"/>
  <c r="K25" i="1" l="1"/>
  <c r="L25" i="1" s="1"/>
  <c r="K33" i="1"/>
  <c r="K38" i="1"/>
  <c r="K18" i="1"/>
  <c r="L18" i="1" s="1"/>
  <c r="K23" i="1"/>
  <c r="L23" i="1" s="1"/>
  <c r="K21" i="1"/>
  <c r="L21" i="1" s="1"/>
  <c r="K39" i="1"/>
  <c r="L39" i="1" s="1"/>
  <c r="K37" i="1"/>
  <c r="L37" i="1" s="1"/>
  <c r="K17" i="1"/>
  <c r="L17" i="1" s="1"/>
  <c r="K20" i="1"/>
  <c r="L20" i="1" s="1"/>
  <c r="K35" i="1"/>
  <c r="K15" i="1"/>
  <c r="L15" i="1" s="1"/>
  <c r="K19" i="1"/>
  <c r="L19" i="1" s="1"/>
  <c r="K36" i="1"/>
  <c r="K16" i="1"/>
  <c r="L16" i="1" s="1"/>
  <c r="K34" i="1"/>
  <c r="L34" i="1" s="1"/>
  <c r="K14" i="1"/>
  <c r="L14" i="1" s="1"/>
  <c r="L13" i="1"/>
  <c r="K32" i="1"/>
  <c r="L32" i="1" s="1"/>
  <c r="K12" i="1"/>
  <c r="L12" i="1" s="1"/>
  <c r="K31" i="1"/>
  <c r="L31" i="1" s="1"/>
  <c r="K11" i="1"/>
  <c r="L11" i="1" s="1"/>
  <c r="K30" i="1"/>
  <c r="L30" i="1" s="1"/>
  <c r="L33" i="1"/>
  <c r="L9" i="1"/>
  <c r="L38" i="1"/>
  <c r="L35" i="1"/>
  <c r="L36" i="1"/>
  <c r="L26" i="1"/>
  <c r="L22" i="1"/>
  <c r="L29" i="1"/>
  <c r="L27" i="1"/>
  <c r="L10" i="1"/>
  <c r="L24" i="1"/>
  <c r="L28" i="1"/>
  <c r="K40" i="1" l="1"/>
  <c r="M41" i="1" s="1"/>
  <c r="L40" i="1"/>
  <c r="M9" i="2"/>
  <c r="L9" i="2" s="1"/>
  <c r="M10" i="2"/>
  <c r="M11" i="2"/>
  <c r="L11" i="2" s="1"/>
  <c r="M12" i="2"/>
  <c r="Q12" i="2" s="1"/>
  <c r="M13" i="2"/>
  <c r="N13" i="2" s="1"/>
  <c r="M14" i="2"/>
  <c r="M15" i="2"/>
  <c r="M16" i="2"/>
  <c r="M17" i="2"/>
  <c r="L17" i="2" s="1"/>
  <c r="M18" i="2"/>
  <c r="M19" i="2"/>
  <c r="N19" i="2" s="1"/>
  <c r="M20" i="2"/>
  <c r="Q20" i="2" s="1"/>
  <c r="M21" i="2"/>
  <c r="L21" i="2" s="1"/>
  <c r="M22" i="2"/>
  <c r="L22" i="2" s="1"/>
  <c r="M23" i="2"/>
  <c r="M24" i="2"/>
  <c r="M25" i="2"/>
  <c r="N25" i="2" s="1"/>
  <c r="M26" i="2"/>
  <c r="M8" i="2"/>
  <c r="Q8" i="2" s="1"/>
  <c r="C4" i="1"/>
  <c r="L20" i="2" l="1"/>
  <c r="L19" i="2"/>
  <c r="N8" i="2"/>
  <c r="P8" i="2"/>
  <c r="O8" i="2"/>
  <c r="N20" i="2"/>
  <c r="R19" i="2"/>
  <c r="P19" i="2"/>
  <c r="O12" i="2"/>
  <c r="R8" i="2"/>
  <c r="R12" i="2"/>
  <c r="P12" i="2"/>
  <c r="N11" i="2"/>
  <c r="O15" i="2"/>
  <c r="Q15" i="2"/>
  <c r="N14" i="2"/>
  <c r="Q14" i="2"/>
  <c r="L15" i="2"/>
  <c r="O22" i="2"/>
  <c r="N12" i="2"/>
  <c r="O25" i="2"/>
  <c r="Q25" i="2"/>
  <c r="O17" i="2"/>
  <c r="Q17" i="2"/>
  <c r="O9" i="2"/>
  <c r="Q9" i="2"/>
  <c r="L12" i="2"/>
  <c r="P20" i="2"/>
  <c r="O14" i="2"/>
  <c r="N24" i="2"/>
  <c r="Q24" i="2"/>
  <c r="N16" i="2"/>
  <c r="Q16" i="2"/>
  <c r="L8" i="2"/>
  <c r="O20" i="2"/>
  <c r="N9" i="2"/>
  <c r="O23" i="2"/>
  <c r="Q23" i="2"/>
  <c r="N22" i="2"/>
  <c r="Q22" i="2"/>
  <c r="O21" i="2"/>
  <c r="Q21" i="2"/>
  <c r="O19" i="2"/>
  <c r="Q19" i="2"/>
  <c r="O13" i="2"/>
  <c r="Q13" i="2"/>
  <c r="P22" i="2"/>
  <c r="O11" i="2"/>
  <c r="Q11" i="2"/>
  <c r="L25" i="2"/>
  <c r="L14" i="2"/>
  <c r="N21" i="2"/>
  <c r="N17" i="2"/>
  <c r="R11" i="2"/>
  <c r="L26" i="2"/>
  <c r="Q26" i="2"/>
  <c r="L18" i="2"/>
  <c r="Q18" i="2"/>
  <c r="L10" i="2"/>
  <c r="Q10" i="2"/>
  <c r="L23" i="2"/>
  <c r="L13" i="2"/>
  <c r="R20" i="2"/>
  <c r="P14" i="2"/>
  <c r="P11" i="2"/>
  <c r="N23" i="2"/>
  <c r="N15" i="2"/>
  <c r="L24" i="2"/>
  <c r="L16" i="2"/>
  <c r="R26" i="2"/>
  <c r="R24" i="2"/>
  <c r="R22" i="2"/>
  <c r="R18" i="2"/>
  <c r="R16" i="2"/>
  <c r="R14" i="2"/>
  <c r="R10" i="2"/>
  <c r="P26" i="2"/>
  <c r="P16" i="2"/>
  <c r="O24" i="2"/>
  <c r="O10" i="2"/>
  <c r="N18" i="2"/>
  <c r="N10" i="2"/>
  <c r="P24" i="2"/>
  <c r="P18" i="2"/>
  <c r="P10" i="2"/>
  <c r="O26" i="2"/>
  <c r="O18" i="2"/>
  <c r="O16" i="2"/>
  <c r="N26" i="2"/>
  <c r="R25" i="2"/>
  <c r="R23" i="2"/>
  <c r="R21" i="2"/>
  <c r="R17" i="2"/>
  <c r="R15" i="2"/>
  <c r="R13" i="2"/>
  <c r="R9" i="2"/>
  <c r="P25" i="2"/>
  <c r="P23" i="2"/>
  <c r="P21" i="2"/>
  <c r="P17" i="2"/>
  <c r="P15" i="2"/>
  <c r="P13" i="2"/>
  <c r="P9" i="2"/>
  <c r="B9" i="1" l="1"/>
  <c r="R1" i="1"/>
  <c r="A9" i="1" l="1"/>
  <c r="M9" i="1" s="1"/>
  <c r="B10" i="1"/>
  <c r="A10" i="1" l="1"/>
  <c r="M10" i="1" s="1"/>
  <c r="B11" i="1"/>
  <c r="A11" i="1" l="1"/>
  <c r="M11" i="1" s="1"/>
  <c r="B12" i="1"/>
  <c r="A12" i="1" l="1"/>
  <c r="M12" i="1" s="1"/>
  <c r="B13" i="1"/>
  <c r="A13" i="1" l="1"/>
  <c r="M13" i="1" s="1"/>
  <c r="B14" i="1"/>
  <c r="A14" i="1" l="1"/>
  <c r="M14" i="1" s="1"/>
  <c r="B15" i="1"/>
  <c r="A15" i="1" l="1"/>
  <c r="M15" i="1" s="1"/>
  <c r="B16" i="1"/>
  <c r="A16" i="1" l="1"/>
  <c r="M16" i="1" s="1"/>
  <c r="B17" i="1"/>
  <c r="A17" i="1" l="1"/>
  <c r="M17" i="1" s="1"/>
  <c r="B18" i="1"/>
  <c r="A18" i="1" l="1"/>
  <c r="M18" i="1" s="1"/>
  <c r="B19" i="1"/>
  <c r="A19" i="1" l="1"/>
  <c r="M19" i="1" s="1"/>
  <c r="B20" i="1"/>
  <c r="A20" i="1" l="1"/>
  <c r="M20" i="1" s="1"/>
  <c r="B21" i="1"/>
  <c r="A21" i="1" l="1"/>
  <c r="M21" i="1" s="1"/>
  <c r="B22" i="1"/>
  <c r="A22" i="1" l="1"/>
  <c r="M22" i="1" s="1"/>
  <c r="B23" i="1"/>
  <c r="A23" i="1" l="1"/>
  <c r="M23" i="1" s="1"/>
  <c r="B24" i="1"/>
  <c r="A24" i="1" l="1"/>
  <c r="M24" i="1" s="1"/>
  <c r="B25" i="1"/>
  <c r="A25" i="1" l="1"/>
  <c r="M25" i="1" s="1"/>
  <c r="B26" i="1"/>
  <c r="A26" i="1" l="1"/>
  <c r="M26" i="1" s="1"/>
  <c r="B27" i="1"/>
  <c r="A27" i="1" l="1"/>
  <c r="M27" i="1" s="1"/>
  <c r="B28" i="1"/>
  <c r="A28" i="1" l="1"/>
  <c r="M28" i="1" s="1"/>
  <c r="B29" i="1"/>
  <c r="A29" i="1" l="1"/>
  <c r="M29" i="1" s="1"/>
  <c r="B30" i="1"/>
  <c r="A30" i="1" l="1"/>
  <c r="M30" i="1" s="1"/>
  <c r="B31" i="1"/>
  <c r="A31" i="1" l="1"/>
  <c r="M31" i="1" s="1"/>
  <c r="B32" i="1"/>
  <c r="A32" i="1" l="1"/>
  <c r="M32" i="1" s="1"/>
  <c r="B33" i="1"/>
  <c r="A33" i="1" l="1"/>
  <c r="M33" i="1" s="1"/>
  <c r="B34" i="1"/>
  <c r="A34" i="1" l="1"/>
  <c r="M34" i="1" s="1"/>
  <c r="B35" i="1"/>
  <c r="A35" i="1" l="1"/>
  <c r="M35" i="1" s="1"/>
  <c r="B36" i="1"/>
  <c r="A36" i="1" l="1"/>
  <c r="M36" i="1" s="1"/>
  <c r="B38" i="1"/>
  <c r="B39" i="1"/>
  <c r="B37" i="1"/>
  <c r="A39" i="1" l="1"/>
  <c r="M39" i="1" s="1"/>
  <c r="A38" i="1"/>
  <c r="M38" i="1" s="1"/>
  <c r="A37" i="1"/>
  <c r="M37" i="1" s="1"/>
</calcChain>
</file>

<file path=xl/sharedStrings.xml><?xml version="1.0" encoding="utf-8"?>
<sst xmlns="http://schemas.openxmlformats.org/spreadsheetml/2006/main" count="88" uniqueCount="57">
  <si>
    <t>Datum:</t>
  </si>
  <si>
    <t>Monat:</t>
  </si>
  <si>
    <t>Name, Vorname:</t>
  </si>
  <si>
    <t>Orga-Einheit:</t>
  </si>
  <si>
    <t>Jahr:</t>
  </si>
  <si>
    <t>Tag</t>
  </si>
  <si>
    <t>Datum</t>
  </si>
  <si>
    <t>Nachtarbeit                 (21-6 Uhr)</t>
  </si>
  <si>
    <t>ja</t>
  </si>
  <si>
    <t>nein</t>
  </si>
  <si>
    <t>Arbeit am Feiertag mit Freizeitausgleich</t>
  </si>
  <si>
    <t>Arbeit am Feiertag ohne Freizeitausgleich</t>
  </si>
  <si>
    <t>Karfreitag</t>
  </si>
  <si>
    <t>Ostermontag</t>
  </si>
  <si>
    <t>Pfingstmontag</t>
  </si>
  <si>
    <t>Fronleichnam</t>
  </si>
  <si>
    <t>Allerheiligen</t>
  </si>
  <si>
    <t>Neujahr</t>
  </si>
  <si>
    <t>Tag d. dt. Einheit</t>
  </si>
  <si>
    <t>Chr. Himmelfahrt</t>
  </si>
  <si>
    <t>Ostern</t>
  </si>
  <si>
    <t>17.4.</t>
  </si>
  <si>
    <t>9.4.</t>
  </si>
  <si>
    <t>31.3.</t>
  </si>
  <si>
    <t>20.4.</t>
  </si>
  <si>
    <t>5.4.</t>
  </si>
  <si>
    <t>28.3.</t>
  </si>
  <si>
    <t>16.4.</t>
  </si>
  <si>
    <t>1.4.</t>
  </si>
  <si>
    <t>21.4.</t>
  </si>
  <si>
    <t>13.4.</t>
  </si>
  <si>
    <t>25.3.</t>
  </si>
  <si>
    <t>25.4.</t>
  </si>
  <si>
    <t>10.4.</t>
  </si>
  <si>
    <t>Ostersonntag</t>
  </si>
  <si>
    <t>Tag der Arbeit</t>
  </si>
  <si>
    <t>17.04.</t>
  </si>
  <si>
    <t>Chr. Himmelfehrt</t>
  </si>
  <si>
    <t>Pfingstsonntag</t>
  </si>
  <si>
    <t>Urlaub</t>
  </si>
  <si>
    <t>Arbeitsbeginn (hh:mm)</t>
  </si>
  <si>
    <t>Arbeitsende (hh:mm)</t>
  </si>
  <si>
    <t>Pause</t>
  </si>
  <si>
    <t>Wochenarbeitszeit (Stunden):</t>
  </si>
  <si>
    <t>Feiertag</t>
  </si>
  <si>
    <t>krank</t>
  </si>
  <si>
    <t>Feiertag, Urlaub, Krankheit</t>
  </si>
  <si>
    <t>Arbeitszeit ohne Pause (dezimal)</t>
  </si>
  <si>
    <t>Arbeitszeiterfassung (SHK/WHF/WHK)</t>
  </si>
  <si>
    <t>Arbeitsbeginn (dezimal)</t>
  </si>
  <si>
    <t>Arbeitsende (dezimal)</t>
  </si>
  <si>
    <t>Verbleibend:</t>
  </si>
  <si>
    <t>Soll-Arbeitszeit</t>
  </si>
  <si>
    <t>Unterschrift des*der Vorgesetzten:</t>
  </si>
  <si>
    <t>Unterschrift der Hilfskraft:</t>
  </si>
  <si>
    <t>Stand des Formulars: 23.05.2025</t>
  </si>
  <si>
    <t>Geleistete Arbeitszeit ohne Pause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</si>
</sst>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hh:mm;@"/>
    <numFmt numFmtId="166" formatCode="0.00;[Red]0.00"/>
    <numFmt numFmtId="167" formatCode="[$-F400]h:mm:ss\ AM/PM"/>
    <numFmt numFmtId="168" formatCode="d/m;@"/>
  </numFmts>
  <fonts count="2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2" tint="-0.249977111117893"/>
      <name val="Arial"/>
      <family val="2"/>
    </font>
    <font>
      <sz val="9"/>
      <color rgb="FF3F3F3F"/>
      <name val="Arial"/>
      <family val="2"/>
    </font>
    <font>
      <sz val="6"/>
      <color rgb="FF3F3F3F"/>
      <name val="Arial"/>
      <family val="2"/>
    </font>
    <font>
      <sz val="6"/>
      <color theme="1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9"/>
      <name val="Arial"/>
      <family val="2"/>
    </font>
    <font>
      <sz val="11"/>
      <color theme="0" tint="-0.249977111117893"/>
      <name val="Calibri"/>
      <family val="2"/>
      <scheme val="minor"/>
    </font>
    <font>
      <sz val="9"/>
      <color theme="0"/>
      <name val="Arial"/>
      <family val="2"/>
    </font>
    <font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7"/>
      <name val="Arial"/>
      <family val="2"/>
    </font>
    <font>
      <sz val="6"/>
      <color theme="0"/>
      <name val="Arial"/>
      <family val="2"/>
    </font>
    <font>
      <sz val="6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4">
    <xf numFmtId="0" fontId="0" fillId="0" borderId="0" xfId="0"/>
    <xf numFmtId="0" fontId="6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164" fontId="0" fillId="0" borderId="0" xfId="0" applyNumberFormat="1"/>
    <xf numFmtId="20" fontId="0" fillId="0" borderId="0" xfId="0" applyNumberFormat="1"/>
    <xf numFmtId="14" fontId="0" fillId="0" borderId="0" xfId="0" applyNumberFormat="1"/>
    <xf numFmtId="20" fontId="7" fillId="4" borderId="1" xfId="1" applyNumberFormat="1" applyFont="1" applyFill="1" applyProtection="1">
      <protection locked="0"/>
    </xf>
    <xf numFmtId="20" fontId="7" fillId="4" borderId="2" xfId="1" applyNumberFormat="1" applyFont="1" applyFill="1" applyBorder="1" applyProtection="1">
      <protection locked="0"/>
    </xf>
    <xf numFmtId="20" fontId="12" fillId="4" borderId="1" xfId="1" applyNumberFormat="1" applyFont="1" applyFill="1" applyProtection="1">
      <protection locked="0"/>
    </xf>
    <xf numFmtId="20" fontId="12" fillId="4" borderId="2" xfId="1" applyNumberFormat="1" applyFont="1" applyFill="1" applyBorder="1" applyProtection="1">
      <protection locked="0"/>
    </xf>
    <xf numFmtId="0" fontId="13" fillId="0" borderId="0" xfId="0" applyFont="1"/>
    <xf numFmtId="164" fontId="13" fillId="0" borderId="0" xfId="0" applyNumberFormat="1" applyFont="1"/>
    <xf numFmtId="16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8" fillId="3" borderId="1" xfId="1" applyFont="1" applyFill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vertical="center" wrapText="1"/>
    </xf>
    <xf numFmtId="0" fontId="9" fillId="0" borderId="0" xfId="0" applyFont="1"/>
    <xf numFmtId="20" fontId="7" fillId="3" borderId="3" xfId="1" applyNumberFormat="1" applyFont="1" applyFill="1" applyBorder="1" applyProtection="1"/>
    <xf numFmtId="0" fontId="3" fillId="0" borderId="5" xfId="0" applyFont="1" applyBorder="1"/>
    <xf numFmtId="0" fontId="7" fillId="3" borderId="4" xfId="1" applyFont="1" applyFill="1" applyBorder="1" applyProtection="1"/>
    <xf numFmtId="0" fontId="14" fillId="3" borderId="4" xfId="1" applyFont="1" applyFill="1" applyBorder="1" applyProtection="1"/>
    <xf numFmtId="164" fontId="14" fillId="3" borderId="1" xfId="1" applyNumberFormat="1" applyFont="1" applyFill="1" applyProtection="1"/>
    <xf numFmtId="164" fontId="14" fillId="3" borderId="2" xfId="1" applyNumberFormat="1" applyFont="1" applyFill="1" applyBorder="1" applyProtection="1"/>
    <xf numFmtId="165" fontId="12" fillId="0" borderId="3" xfId="0" applyNumberFormat="1" applyFont="1" applyBorder="1"/>
    <xf numFmtId="0" fontId="15" fillId="0" borderId="3" xfId="0" applyFont="1" applyBorder="1"/>
    <xf numFmtId="166" fontId="14" fillId="0" borderId="3" xfId="0" applyNumberFormat="1" applyFont="1" applyBorder="1"/>
    <xf numFmtId="164" fontId="7" fillId="3" borderId="2" xfId="1" applyNumberFormat="1" applyFont="1" applyFill="1" applyBorder="1" applyProtection="1"/>
    <xf numFmtId="0" fontId="7" fillId="3" borderId="3" xfId="1" applyFont="1" applyFill="1" applyBorder="1" applyProtection="1"/>
    <xf numFmtId="0" fontId="3" fillId="0" borderId="3" xfId="0" applyFont="1" applyBorder="1"/>
    <xf numFmtId="14" fontId="16" fillId="0" borderId="0" xfId="0" applyNumberFormat="1" applyFont="1"/>
    <xf numFmtId="0" fontId="8" fillId="3" borderId="8" xfId="1" applyFont="1" applyFill="1" applyBorder="1" applyAlignment="1" applyProtection="1">
      <alignment horizontal="center" vertical="center" wrapText="1"/>
    </xf>
    <xf numFmtId="14" fontId="2" fillId="0" borderId="9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7" fillId="3" borderId="0" xfId="1" applyFont="1" applyFill="1" applyBorder="1" applyProtection="1"/>
    <xf numFmtId="164" fontId="7" fillId="3" borderId="0" xfId="1" applyNumberFormat="1" applyFont="1" applyFill="1" applyBorder="1" applyProtection="1"/>
    <xf numFmtId="164" fontId="7" fillId="3" borderId="10" xfId="1" applyNumberFormat="1" applyFont="1" applyFill="1" applyBorder="1" applyProtection="1"/>
    <xf numFmtId="166" fontId="14" fillId="0" borderId="0" xfId="0" applyNumberFormat="1" applyFont="1"/>
    <xf numFmtId="0" fontId="18" fillId="3" borderId="0" xfId="1" applyFont="1" applyFill="1" applyBorder="1" applyAlignment="1" applyProtection="1">
      <alignment horizontal="center" vertical="center" wrapText="1"/>
    </xf>
    <xf numFmtId="2" fontId="14" fillId="0" borderId="0" xfId="0" applyNumberFormat="1" applyFont="1"/>
    <xf numFmtId="1" fontId="0" fillId="0" borderId="0" xfId="0" applyNumberFormat="1"/>
    <xf numFmtId="16" fontId="3" fillId="0" borderId="0" xfId="0" applyNumberFormat="1" applyFont="1"/>
    <xf numFmtId="168" fontId="15" fillId="0" borderId="0" xfId="0" applyNumberFormat="1" applyFont="1"/>
    <xf numFmtId="0" fontId="20" fillId="0" borderId="0" xfId="0" applyFont="1"/>
    <xf numFmtId="0" fontId="15" fillId="0" borderId="0" xfId="0" applyFont="1"/>
    <xf numFmtId="1" fontId="15" fillId="0" borderId="0" xfId="0" applyNumberFormat="1" applyFont="1"/>
    <xf numFmtId="166" fontId="12" fillId="0" borderId="0" xfId="0" applyNumberFormat="1" applyFont="1"/>
    <xf numFmtId="2" fontId="21" fillId="0" borderId="0" xfId="0" applyNumberFormat="1" applyFont="1"/>
    <xf numFmtId="0" fontId="21" fillId="0" borderId="0" xfId="0" applyFont="1"/>
    <xf numFmtId="0" fontId="12" fillId="0" borderId="0" xfId="0" applyFont="1" applyAlignment="1">
      <alignment horizontal="right"/>
    </xf>
    <xf numFmtId="14" fontId="12" fillId="0" borderId="0" xfId="0" applyNumberFormat="1" applyFont="1"/>
    <xf numFmtId="0" fontId="22" fillId="0" borderId="0" xfId="0" applyFont="1" applyAlignment="1">
      <alignment horizontal="right"/>
    </xf>
    <xf numFmtId="0" fontId="12" fillId="4" borderId="0" xfId="0" applyFont="1" applyFill="1" applyAlignment="1" applyProtection="1">
      <alignment horizontal="center"/>
      <protection locked="0"/>
    </xf>
    <xf numFmtId="2" fontId="12" fillId="0" borderId="0" xfId="0" applyNumberFormat="1" applyFont="1"/>
    <xf numFmtId="0" fontId="12" fillId="0" borderId="0" xfId="0" applyFont="1"/>
    <xf numFmtId="167" fontId="21" fillId="0" borderId="0" xfId="0" applyNumberFormat="1" applyFont="1"/>
    <xf numFmtId="0" fontId="19" fillId="3" borderId="0" xfId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Protection="1"/>
    <xf numFmtId="2" fontId="7" fillId="3" borderId="3" xfId="1" applyNumberFormat="1" applyFont="1" applyFill="1" applyBorder="1" applyProtection="1"/>
    <xf numFmtId="0" fontId="23" fillId="3" borderId="3" xfId="1" applyFont="1" applyFill="1" applyBorder="1" applyAlignment="1" applyProtection="1">
      <alignment horizontal="center" vertical="center" wrapText="1"/>
    </xf>
    <xf numFmtId="0" fontId="23" fillId="0" borderId="1" xfId="1" applyFont="1" applyFill="1" applyAlignment="1" applyProtection="1">
      <alignment horizontal="center" vertical="center" wrapText="1"/>
    </xf>
    <xf numFmtId="0" fontId="23" fillId="0" borderId="2" xfId="1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Protection="1">
      <protection locked="0"/>
    </xf>
    <xf numFmtId="166" fontId="12" fillId="0" borderId="3" xfId="0" applyNumberFormat="1" applyFont="1" applyBorder="1"/>
    <xf numFmtId="166" fontId="12" fillId="0" borderId="3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0" xfId="0" applyFont="1" applyAlignment="1">
      <alignment horizontal="right"/>
    </xf>
    <xf numFmtId="2" fontId="21" fillId="0" borderId="11" xfId="0" applyNumberFormat="1" applyFont="1" applyBorder="1"/>
    <xf numFmtId="0" fontId="21" fillId="0" borderId="11" xfId="0" applyFont="1" applyBorder="1"/>
    <xf numFmtId="166" fontId="19" fillId="0" borderId="0" xfId="0" applyNumberFormat="1" applyFont="1" applyAlignment="1">
      <alignment horizontal="left"/>
    </xf>
    <xf numFmtId="1" fontId="12" fillId="4" borderId="0" xfId="0" applyNumberFormat="1" applyFont="1" applyFill="1" applyAlignment="1" applyProtection="1">
      <alignment horizontal="center"/>
      <protection locked="0"/>
    </xf>
    <xf numFmtId="14" fontId="17" fillId="4" borderId="7" xfId="0" applyNumberFormat="1" applyFont="1" applyFill="1" applyBorder="1" applyAlignment="1" applyProtection="1">
      <alignment horizontal="left"/>
      <protection locked="0"/>
    </xf>
    <xf numFmtId="0" fontId="0" fillId="3" borderId="0" xfId="0" applyFill="1"/>
    <xf numFmtId="0" fontId="2" fillId="4" borderId="0" xfId="0" applyFont="1" applyFill="1" applyAlignment="1" applyProtection="1">
      <alignment horizontal="left"/>
      <protection locked="0"/>
    </xf>
    <xf numFmtId="2" fontId="12" fillId="0" borderId="3" xfId="0" applyNumberFormat="1" applyFont="1" applyBorder="1"/>
    <xf numFmtId="2" fontId="22" fillId="0" borderId="3" xfId="0" applyNumberFormat="1" applyFont="1" applyBorder="1"/>
  </cellXfs>
  <cellStyles count="2">
    <cellStyle name="Ausgabe" xfId="1" builtinId="21"/>
    <cellStyle name="Standard" xfId="0" builtinId="0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dez4.uni-wuppertal.de/de/abt-43/sgb-434-wissenschaftliche-und-studentische-hilfskraefte-und-lehrbeauftragungen/arbeitszeiterfassu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</xdr:row>
      <xdr:rowOff>76200</xdr:rowOff>
    </xdr:from>
    <xdr:to>
      <xdr:col>14</xdr:col>
      <xdr:colOff>297180</xdr:colOff>
      <xdr:row>21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2BE04A5-49B0-459D-9895-0581BECD20B5}"/>
            </a:ext>
          </a:extLst>
        </xdr:cNvPr>
        <xdr:cNvSpPr txBox="1"/>
      </xdr:nvSpPr>
      <xdr:spPr>
        <a:xfrm>
          <a:off x="289560" y="259080"/>
          <a:ext cx="11102340" cy="3581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Hinweise zur Pflicht zur Erfassung der Arbeitszeit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Seit dem 01.01.2015 hat jede*r Arbeitnehmer*in einen Anspruch auf Zahlung eines Mindestlohns (§ 1 Mindestlohngesetz - MiLoG -).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Um die korrekte Zahlung dieses Mindestlohns zu überprüfen, ist gemäß § 17 MiLoG ein Arbeitgeber, der geringfügig Beschäftigte (Verdienst bis 556,00 € pro Monat) einstellt, verpflichtet, Beginn, Ende und Dauer der täglichen Arbeitszeit dieser Beschäftigten spätestens bis zum Ablauf des siebten auf den Tag der Arbeitsaufnahme folgenden Kalendertages aufzeichnen zu lassen.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Um dieser gesetzlichen Pflicht nachkommen zu können, sind Sie als Hilfskraft ab jetzt verpflichtet, Ihre Arbeitszeiten </a:t>
          </a:r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auf dem nächsten</a:t>
          </a:r>
          <a:r>
            <a:rPr lang="de-DE" sz="1200" b="1" baseline="0">
              <a:latin typeface="Arial" panose="020B0604020202020204" pitchFamily="34" charset="0"/>
              <a:cs typeface="Arial" panose="020B0604020202020204" pitchFamily="34" charset="0"/>
            </a:rPr>
            <a:t> Tabellenblatt ("Erfassung der Arbeitszeit") 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dieser Excel-Datei </a:t>
          </a:r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zu erfassen. Auch Tage, an denen Sie krank sind oder Urlaub haben, müssen entsprechend vermerkt werden. Befüllbar sind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 nur die grauen Felder. 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In jeder Woche müssen Sie auf die laut Vertrag geforderten Arbeitsstunden kommen. Sollten in einer Woche zu wenige oder zu viele Stunden gearbeitet worden sein, müssten Sie diese Stunden </a:t>
          </a:r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bis zum Ende des jeweiligen Monats ausgeglichen </a:t>
          </a:r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haben.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Nach Ablauf von einem Monat bzw. immer bei Ablauf eines Vertrages (bei Ende vor einem Monatsende) müssen Sie das Tabellenblatt "Erfassung der Arbeitszeit" unterschrieben und von Ihrem*r Vorgesetzten abgezeichnet an das Dezernat 4.3.4 schicken. </a:t>
          </a:r>
        </a:p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(Eventuell hat der*die Dekan*in Ihrer Fakultät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 bzw. der*die </a:t>
          </a:r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Leiter*in Ihrer Zentralen Einrichtung eine andere Regelung für die Sammlung getroffen, diese erfahren Sie von Ihrem*r Vorgesetzten.)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289560</xdr:colOff>
      <xdr:row>21</xdr:row>
      <xdr:rowOff>0</xdr:rowOff>
    </xdr:from>
    <xdr:to>
      <xdr:col>7</xdr:col>
      <xdr:colOff>464820</xdr:colOff>
      <xdr:row>22</xdr:row>
      <xdr:rowOff>160020</xdr:rowOff>
    </xdr:to>
    <xdr:sp macro="" textlink="">
      <xdr:nvSpPr>
        <xdr:cNvPr id="3" name="Textfeld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ACFA0-7C7D-4FCA-AC3F-E44D3A2AD9E0}"/>
            </a:ext>
          </a:extLst>
        </xdr:cNvPr>
        <xdr:cNvSpPr txBox="1"/>
      </xdr:nvSpPr>
      <xdr:spPr>
        <a:xfrm>
          <a:off x="289560" y="3840480"/>
          <a:ext cx="572262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Diese Excel-Datei finden Sie auch auf der </a:t>
          </a:r>
          <a:r>
            <a:rPr lang="de-DE" sz="1200" u="sng">
              <a:latin typeface="Arial" panose="020B0604020202020204" pitchFamily="34" charset="0"/>
              <a:cs typeface="Arial" panose="020B0604020202020204" pitchFamily="34" charset="0"/>
            </a:rPr>
            <a:t>Homepage des Sachgebiets 4.3.4</a:t>
          </a:r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0F1A-442F-48D6-B788-2055AB0776AC}">
  <dimension ref="A1:U65"/>
  <sheetViews>
    <sheetView workbookViewId="0">
      <selection activeCell="B3" sqref="B3"/>
    </sheetView>
  </sheetViews>
  <sheetFormatPr baseColWidth="10" defaultRowHeight="15" x14ac:dyDescent="0.25"/>
  <sheetData>
    <row r="1" spans="1:2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1:2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</row>
    <row r="7" spans="1:2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</row>
    <row r="8" spans="1:2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1:2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1:2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x14ac:dyDescent="0.2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1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x14ac:dyDescent="0.25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</row>
    <row r="20" spans="1:21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2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x14ac:dyDescent="0.2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</row>
    <row r="23" spans="1:2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</row>
    <row r="24" spans="1:2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</row>
    <row r="29" spans="1:2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</row>
    <row r="30" spans="1:21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</row>
    <row r="31" spans="1:21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</row>
    <row r="32" spans="1:2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</row>
    <row r="33" spans="1:2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</row>
    <row r="34" spans="1:21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</row>
    <row r="35" spans="1:2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</row>
    <row r="36" spans="1:21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</row>
    <row r="37" spans="1:21" x14ac:dyDescent="0.2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1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</row>
    <row r="39" spans="1:21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1:2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</row>
    <row r="41" spans="1:21" x14ac:dyDescent="0.2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</row>
    <row r="42" spans="1:2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1" x14ac:dyDescent="0.2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</row>
    <row r="44" spans="1:2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</row>
    <row r="45" spans="1:21" x14ac:dyDescent="0.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</row>
    <row r="46" spans="1:21" x14ac:dyDescent="0.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</row>
    <row r="47" spans="1:2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1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</row>
    <row r="49" spans="1:21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</row>
    <row r="50" spans="1:21" x14ac:dyDescent="0.2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</row>
    <row r="51" spans="1:21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</row>
    <row r="52" spans="1:21" x14ac:dyDescent="0.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</row>
    <row r="53" spans="1:21" x14ac:dyDescent="0.2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</row>
    <row r="54" spans="1:2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</row>
    <row r="55" spans="1:21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</row>
    <row r="56" spans="1:21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</row>
    <row r="57" spans="1:21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</row>
    <row r="58" spans="1:21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</row>
    <row r="59" spans="1:21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</row>
    <row r="60" spans="1:21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</row>
    <row r="61" spans="1:2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</row>
    <row r="62" spans="1:2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</row>
    <row r="63" spans="1:2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</row>
    <row r="64" spans="1:2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</row>
    <row r="65" spans="1:2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</row>
  </sheetData>
  <sheetProtection algorithmName="SHA-512" hashValue="I/fWlpRfpMSFoO4cWHoC8sKcLflWJaewbjpd2jeYwS1kO2OwIjAelfB2ob6jn2EYHMZ1lGvwlxuiDDA4ttwUOw==" saltValue="I49vUnlKLfZ8FDUY4sciTg==" spinCount="100000" sheet="1" select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I48"/>
  <sheetViews>
    <sheetView tabSelected="1" zoomScale="140" zoomScaleNormal="1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:F5"/>
    </sheetView>
  </sheetViews>
  <sheetFormatPr baseColWidth="10" defaultColWidth="11.42578125" defaultRowHeight="12.75" x14ac:dyDescent="0.2"/>
  <cols>
    <col min="1" max="1" width="9.5703125" style="15" customWidth="1"/>
    <col min="2" max="2" width="10" style="15" customWidth="1"/>
    <col min="3" max="3" width="8.7109375" style="15" customWidth="1"/>
    <col min="4" max="4" width="7.5703125" style="15" customWidth="1"/>
    <col min="5" max="5" width="7.7109375" style="15" customWidth="1"/>
    <col min="6" max="6" width="8.28515625" style="15" customWidth="1"/>
    <col min="7" max="7" width="8.85546875" style="15" customWidth="1"/>
    <col min="8" max="8" width="9.5703125" style="15" customWidth="1"/>
    <col min="9" max="10" width="9.5703125" style="15" hidden="1" customWidth="1"/>
    <col min="11" max="11" width="11.28515625" style="56" customWidth="1"/>
    <col min="12" max="12" width="11.28515625" style="56" hidden="1" customWidth="1"/>
    <col min="13" max="14" width="11.28515625" style="56" customWidth="1"/>
    <col min="15" max="15" width="8.42578125" style="56" customWidth="1"/>
    <col min="16" max="16" width="7.7109375" style="56" customWidth="1"/>
    <col min="17" max="17" width="9.28515625" style="56" customWidth="1"/>
    <col min="18" max="18" width="9.7109375" style="56" customWidth="1"/>
    <col min="19" max="19" width="10.42578125" style="56" hidden="1" customWidth="1"/>
    <col min="20" max="20" width="6.5703125" style="56" hidden="1" customWidth="1"/>
    <col min="21" max="21" width="6.42578125" style="56" hidden="1" customWidth="1"/>
    <col min="22" max="22" width="9.28515625" style="56" hidden="1" customWidth="1"/>
    <col min="23" max="23" width="6" style="56" customWidth="1"/>
    <col min="24" max="28" width="6.28515625" style="56" customWidth="1"/>
    <col min="29" max="33" width="11.42578125" style="56" customWidth="1"/>
    <col min="34" max="34" width="11.42578125" style="56"/>
    <col min="35" max="16384" width="11.42578125" style="15"/>
  </cols>
  <sheetData>
    <row r="1" spans="1:35" x14ac:dyDescent="0.2">
      <c r="A1" s="77" t="s">
        <v>55</v>
      </c>
      <c r="Q1" s="57" t="s">
        <v>0</v>
      </c>
      <c r="R1" s="58">
        <f ca="1">TODAY()</f>
        <v>45824</v>
      </c>
    </row>
    <row r="3" spans="1:35" ht="15.75" x14ac:dyDescent="0.25">
      <c r="C3" s="16"/>
      <c r="D3" s="16" t="s">
        <v>48</v>
      </c>
      <c r="K3" s="59"/>
      <c r="L3" s="59"/>
      <c r="M3" s="59"/>
      <c r="N3" s="59"/>
      <c r="O3" s="59" t="s">
        <v>1</v>
      </c>
      <c r="P3" s="60">
        <v>6</v>
      </c>
      <c r="Q3" s="59" t="s">
        <v>4</v>
      </c>
      <c r="R3" s="60">
        <v>2025</v>
      </c>
    </row>
    <row r="4" spans="1:35" x14ac:dyDescent="0.2">
      <c r="C4" s="50">
        <f>VLOOKUP(R3,Listen!I8:K26,2)</f>
        <v>45767</v>
      </c>
    </row>
    <row r="5" spans="1:35" s="14" customFormat="1" ht="12" x14ac:dyDescent="0.2">
      <c r="B5" s="17" t="s">
        <v>2</v>
      </c>
      <c r="C5" s="81"/>
      <c r="D5" s="81"/>
      <c r="E5" s="81"/>
      <c r="F5" s="81"/>
      <c r="H5" s="17" t="s">
        <v>3</v>
      </c>
      <c r="K5" s="81"/>
      <c r="L5" s="81"/>
      <c r="M5" s="81"/>
      <c r="N5" s="81"/>
      <c r="P5" s="59"/>
      <c r="Q5" s="59" t="s">
        <v>43</v>
      </c>
      <c r="R5" s="78">
        <v>10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5" x14ac:dyDescent="0.2">
      <c r="C6" s="17"/>
      <c r="E6" s="14"/>
      <c r="F6" s="14"/>
      <c r="G6" s="14"/>
      <c r="H6" s="14"/>
      <c r="I6" s="14"/>
      <c r="J6" s="14"/>
    </row>
    <row r="7" spans="1:35" hidden="1" x14ac:dyDescent="0.2">
      <c r="C7" s="17"/>
      <c r="E7" s="14"/>
      <c r="F7" s="14"/>
      <c r="G7" s="14"/>
      <c r="H7" s="14"/>
      <c r="I7" s="14"/>
      <c r="J7" s="14"/>
    </row>
    <row r="8" spans="1:35" ht="23.25" customHeight="1" x14ac:dyDescent="0.2">
      <c r="A8" s="18" t="s">
        <v>5</v>
      </c>
      <c r="B8" s="36" t="s">
        <v>6</v>
      </c>
      <c r="C8" s="21" t="s">
        <v>46</v>
      </c>
      <c r="D8" s="19" t="s">
        <v>40</v>
      </c>
      <c r="E8" s="20" t="s">
        <v>41</v>
      </c>
      <c r="F8" s="21" t="s">
        <v>42</v>
      </c>
      <c r="G8" s="19" t="s">
        <v>40</v>
      </c>
      <c r="H8" s="20" t="s">
        <v>41</v>
      </c>
      <c r="I8" s="68" t="s">
        <v>49</v>
      </c>
      <c r="J8" s="69" t="s">
        <v>50</v>
      </c>
      <c r="K8" s="21" t="s">
        <v>56</v>
      </c>
      <c r="L8" s="67" t="s">
        <v>47</v>
      </c>
      <c r="M8" s="21" t="s">
        <v>52</v>
      </c>
      <c r="O8" s="64"/>
      <c r="P8" s="64"/>
      <c r="Q8" s="46" t="s">
        <v>10</v>
      </c>
      <c r="R8" s="46" t="s">
        <v>11</v>
      </c>
      <c r="S8" s="46" t="s">
        <v>7</v>
      </c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5" ht="15" x14ac:dyDescent="0.25">
      <c r="A9" s="39" t="str">
        <f>TEXT(B9,"TTTT")</f>
        <v>Sonntag</v>
      </c>
      <c r="B9" s="37">
        <f>DATE(R3,P3,1)</f>
        <v>45809</v>
      </c>
      <c r="C9" s="79"/>
      <c r="D9" s="7"/>
      <c r="E9" s="8"/>
      <c r="F9" s="23">
        <f>IF(G9="",0,G9-E9)</f>
        <v>0</v>
      </c>
      <c r="G9" s="7"/>
      <c r="H9" s="8"/>
      <c r="I9" s="70">
        <f>IF(G9="",0,G9*24)</f>
        <v>0</v>
      </c>
      <c r="J9" s="70">
        <f>IF(H9="",0,H9*24)</f>
        <v>0</v>
      </c>
      <c r="K9" s="65">
        <f>IF(OR(C9="Feiertag",C9="Urlaub",C9="krank"),0,IF(AND(C9="",I9=0,J9=0),E9-D9,IF(C9="",H9-D9-F9)))</f>
        <v>0</v>
      </c>
      <c r="L9" s="66">
        <f>K9*24</f>
        <v>0</v>
      </c>
      <c r="M9" s="65">
        <f t="shared" ref="M9:M39" si="0">IF(OR(A9="Samstag",A9="Sonntag",A9="",C9="Feiertag",C9="Urlaub",C9="krank"),0,($R$5/5)/24)</f>
        <v>0</v>
      </c>
      <c r="N9" s="54"/>
      <c r="O9" s="45"/>
      <c r="P9" s="45"/>
      <c r="Q9" s="45"/>
      <c r="R9" s="45"/>
      <c r="S9" s="47"/>
      <c r="T9" s="52"/>
      <c r="Y9" s="52"/>
      <c r="Z9" s="52"/>
      <c r="AA9" s="52"/>
      <c r="AB9" s="52"/>
      <c r="AC9" s="53"/>
      <c r="AD9" s="53"/>
      <c r="AE9" s="53"/>
      <c r="AF9" s="53"/>
      <c r="AG9" s="51"/>
      <c r="AH9" s="52"/>
    </row>
    <row r="10" spans="1:35" ht="15" x14ac:dyDescent="0.25">
      <c r="A10" s="39" t="str">
        <f t="shared" ref="A10:A39" si="1">TEXT(B10,"TTTT")</f>
        <v>Montag</v>
      </c>
      <c r="B10" s="38">
        <f>B9+1</f>
        <v>45810</v>
      </c>
      <c r="C10" s="79"/>
      <c r="D10" s="7"/>
      <c r="E10" s="8"/>
      <c r="F10" s="23">
        <f t="shared" ref="F10:F39" si="2">IF(G10="",0,G10-E10)</f>
        <v>0</v>
      </c>
      <c r="G10" s="7"/>
      <c r="H10" s="8"/>
      <c r="I10" s="70">
        <f t="shared" ref="I10:I39" si="3">IF(G10="",0,G10*24)</f>
        <v>0</v>
      </c>
      <c r="J10" s="70">
        <f t="shared" ref="J10:J39" si="4">IF(H10="",0,H10*24)</f>
        <v>0</v>
      </c>
      <c r="K10" s="65">
        <f t="shared" ref="K10:K39" si="5">IF(OR(C10="Feiertag",C10="Urlaub",C10="krank"),0,IF(AND(C10="",I10=0,J10=0),E10-D10,IF(C10="",H10-D10-F10)))</f>
        <v>0</v>
      </c>
      <c r="L10" s="66">
        <f t="shared" ref="L10:L39" si="6">K10*24</f>
        <v>0</v>
      </c>
      <c r="M10" s="65">
        <f t="shared" si="0"/>
        <v>8.3333333333333329E-2</v>
      </c>
      <c r="N10" s="54"/>
      <c r="O10" s="45"/>
      <c r="P10" s="45"/>
      <c r="Q10" s="45"/>
      <c r="R10" s="45"/>
      <c r="S10" s="61" t="s">
        <v>44</v>
      </c>
      <c r="T10" s="63"/>
      <c r="Y10" s="52"/>
      <c r="Z10" s="52"/>
      <c r="AA10" s="52"/>
      <c r="AB10" s="52"/>
      <c r="AC10" s="53"/>
      <c r="AD10" s="53"/>
      <c r="AE10" s="53"/>
      <c r="AF10" s="53"/>
      <c r="AG10" s="51"/>
      <c r="AH10" s="52"/>
    </row>
    <row r="11" spans="1:35" ht="15" x14ac:dyDescent="0.25">
      <c r="A11" s="39" t="str">
        <f t="shared" si="1"/>
        <v>Dienstag</v>
      </c>
      <c r="B11" s="38">
        <f t="shared" ref="B11:B36" si="7">B10+1</f>
        <v>45811</v>
      </c>
      <c r="C11" s="79"/>
      <c r="D11" s="7"/>
      <c r="E11" s="8"/>
      <c r="F11" s="23">
        <f t="shared" si="2"/>
        <v>0</v>
      </c>
      <c r="G11" s="7"/>
      <c r="H11" s="8"/>
      <c r="I11" s="70">
        <f t="shared" si="3"/>
        <v>0</v>
      </c>
      <c r="J11" s="70">
        <f t="shared" si="4"/>
        <v>0</v>
      </c>
      <c r="K11" s="65">
        <f t="shared" si="5"/>
        <v>0</v>
      </c>
      <c r="L11" s="66">
        <f t="shared" si="6"/>
        <v>0</v>
      </c>
      <c r="M11" s="65">
        <f t="shared" si="0"/>
        <v>8.3333333333333329E-2</v>
      </c>
      <c r="N11" s="54"/>
      <c r="O11" s="45"/>
      <c r="P11" s="45"/>
      <c r="Q11" s="45"/>
      <c r="R11" s="45"/>
      <c r="S11" s="61" t="s">
        <v>39</v>
      </c>
      <c r="T11" s="52"/>
      <c r="U11" s="56">
        <v>2025</v>
      </c>
      <c r="V11" s="56">
        <v>1</v>
      </c>
      <c r="Y11" s="52"/>
      <c r="Z11" s="52"/>
      <c r="AA11" s="52"/>
      <c r="AB11" s="52"/>
      <c r="AC11" s="53"/>
      <c r="AD11" s="53"/>
      <c r="AE11" s="53"/>
      <c r="AF11" s="53"/>
      <c r="AG11" s="51"/>
      <c r="AH11" s="52"/>
    </row>
    <row r="12" spans="1:35" ht="15" x14ac:dyDescent="0.25">
      <c r="A12" s="39" t="str">
        <f t="shared" si="1"/>
        <v>Mittwoch</v>
      </c>
      <c r="B12" s="38">
        <f t="shared" si="7"/>
        <v>45812</v>
      </c>
      <c r="C12" s="79"/>
      <c r="D12" s="7"/>
      <c r="E12" s="8"/>
      <c r="F12" s="23">
        <f t="shared" si="2"/>
        <v>0</v>
      </c>
      <c r="G12" s="7"/>
      <c r="H12" s="8"/>
      <c r="I12" s="70">
        <f t="shared" si="3"/>
        <v>0</v>
      </c>
      <c r="J12" s="70">
        <f t="shared" si="4"/>
        <v>0</v>
      </c>
      <c r="K12" s="65">
        <f t="shared" si="5"/>
        <v>0</v>
      </c>
      <c r="L12" s="66">
        <f t="shared" si="6"/>
        <v>0</v>
      </c>
      <c r="M12" s="65">
        <f t="shared" si="0"/>
        <v>8.3333333333333329E-2</v>
      </c>
      <c r="N12" s="54"/>
      <c r="O12" s="45"/>
      <c r="P12" s="45"/>
      <c r="Q12" s="45"/>
      <c r="R12" s="45"/>
      <c r="S12" s="61" t="s">
        <v>45</v>
      </c>
      <c r="T12" s="52"/>
      <c r="U12" s="56">
        <v>2026</v>
      </c>
      <c r="V12" s="56">
        <v>2</v>
      </c>
      <c r="Y12" s="52"/>
      <c r="Z12" s="52"/>
      <c r="AA12" s="52"/>
      <c r="AB12" s="52"/>
      <c r="AC12" s="53"/>
      <c r="AD12" s="53"/>
      <c r="AE12" s="53"/>
      <c r="AF12" s="53"/>
      <c r="AG12" s="51"/>
      <c r="AH12" s="52"/>
    </row>
    <row r="13" spans="1:35" ht="15" x14ac:dyDescent="0.25">
      <c r="A13" s="39" t="str">
        <f t="shared" si="1"/>
        <v>Donnerstag</v>
      </c>
      <c r="B13" s="38">
        <f t="shared" si="7"/>
        <v>45813</v>
      </c>
      <c r="C13" s="79"/>
      <c r="D13" s="7"/>
      <c r="E13" s="8"/>
      <c r="F13" s="23">
        <f t="shared" si="2"/>
        <v>0</v>
      </c>
      <c r="G13" s="7"/>
      <c r="H13" s="8"/>
      <c r="I13" s="70">
        <f t="shared" si="3"/>
        <v>0</v>
      </c>
      <c r="J13" s="70">
        <f t="shared" si="4"/>
        <v>0</v>
      </c>
      <c r="K13" s="65">
        <f t="shared" si="5"/>
        <v>0</v>
      </c>
      <c r="L13" s="66">
        <f t="shared" si="6"/>
        <v>0</v>
      </c>
      <c r="M13" s="65">
        <f t="shared" si="0"/>
        <v>8.3333333333333329E-2</v>
      </c>
      <c r="N13" s="54"/>
      <c r="O13" s="45"/>
      <c r="P13" s="45"/>
      <c r="Q13" s="45"/>
      <c r="R13" s="45"/>
      <c r="S13" s="61"/>
      <c r="T13" s="52"/>
      <c r="U13" s="56">
        <v>2027</v>
      </c>
      <c r="V13" s="56">
        <v>3</v>
      </c>
      <c r="Y13" s="52"/>
      <c r="Z13" s="52"/>
      <c r="AA13" s="52"/>
      <c r="AB13" s="52"/>
      <c r="AC13" s="53"/>
      <c r="AD13" s="53"/>
      <c r="AE13" s="53"/>
      <c r="AF13" s="53"/>
      <c r="AG13" s="51"/>
      <c r="AH13" s="52"/>
    </row>
    <row r="14" spans="1:35" ht="15" x14ac:dyDescent="0.25">
      <c r="A14" s="39" t="str">
        <f t="shared" si="1"/>
        <v>Freitag</v>
      </c>
      <c r="B14" s="38">
        <f t="shared" si="7"/>
        <v>45814</v>
      </c>
      <c r="C14" s="79"/>
      <c r="D14" s="7"/>
      <c r="E14" s="8"/>
      <c r="F14" s="23">
        <f t="shared" si="2"/>
        <v>0</v>
      </c>
      <c r="G14" s="7"/>
      <c r="H14" s="8"/>
      <c r="I14" s="70">
        <f t="shared" si="3"/>
        <v>0</v>
      </c>
      <c r="J14" s="70">
        <f t="shared" si="4"/>
        <v>0</v>
      </c>
      <c r="K14" s="65">
        <f t="shared" si="5"/>
        <v>0</v>
      </c>
      <c r="L14" s="66">
        <f t="shared" si="6"/>
        <v>0</v>
      </c>
      <c r="M14" s="65">
        <f t="shared" si="0"/>
        <v>8.3333333333333329E-2</v>
      </c>
      <c r="N14" s="54"/>
      <c r="O14" s="45"/>
      <c r="P14" s="45"/>
      <c r="Q14" s="45"/>
      <c r="R14" s="45"/>
      <c r="S14" s="61"/>
      <c r="T14" s="52"/>
      <c r="U14" s="56">
        <v>2028</v>
      </c>
      <c r="V14" s="56">
        <v>4</v>
      </c>
      <c r="Y14" s="52"/>
      <c r="Z14" s="52"/>
      <c r="AA14" s="52"/>
      <c r="AB14" s="52"/>
      <c r="AC14" s="53"/>
      <c r="AD14" s="53"/>
      <c r="AE14" s="53"/>
      <c r="AF14" s="53"/>
      <c r="AG14" s="51"/>
      <c r="AH14" s="52"/>
    </row>
    <row r="15" spans="1:35" ht="15" x14ac:dyDescent="0.25">
      <c r="A15" s="39" t="str">
        <f t="shared" si="1"/>
        <v>Samstag</v>
      </c>
      <c r="B15" s="38">
        <f t="shared" si="7"/>
        <v>45815</v>
      </c>
      <c r="C15" s="79"/>
      <c r="D15" s="7"/>
      <c r="E15" s="8"/>
      <c r="F15" s="23">
        <f t="shared" si="2"/>
        <v>0</v>
      </c>
      <c r="G15" s="7"/>
      <c r="H15" s="8"/>
      <c r="I15" s="70">
        <f t="shared" si="3"/>
        <v>0</v>
      </c>
      <c r="J15" s="70">
        <f t="shared" si="4"/>
        <v>0</v>
      </c>
      <c r="K15" s="65">
        <f t="shared" si="5"/>
        <v>0</v>
      </c>
      <c r="L15" s="66">
        <f t="shared" si="6"/>
        <v>0</v>
      </c>
      <c r="M15" s="65">
        <f t="shared" si="0"/>
        <v>0</v>
      </c>
      <c r="N15" s="54"/>
      <c r="O15" s="45"/>
      <c r="P15" s="45"/>
      <c r="Q15" s="45"/>
      <c r="R15" s="45"/>
      <c r="S15" s="61"/>
      <c r="T15" s="52"/>
      <c r="U15" s="56">
        <v>2029</v>
      </c>
      <c r="V15" s="56">
        <v>5</v>
      </c>
      <c r="Y15" s="52"/>
      <c r="Z15" s="52"/>
      <c r="AA15" s="52"/>
      <c r="AB15" s="52"/>
      <c r="AC15" s="53"/>
      <c r="AD15" s="53"/>
      <c r="AE15" s="53"/>
      <c r="AF15" s="53"/>
      <c r="AG15" s="51"/>
      <c r="AH15" s="52"/>
    </row>
    <row r="16" spans="1:35" x14ac:dyDescent="0.2">
      <c r="A16" s="39" t="str">
        <f t="shared" si="1"/>
        <v>Sonntag</v>
      </c>
      <c r="B16" s="38">
        <f t="shared" si="7"/>
        <v>45816</v>
      </c>
      <c r="C16" s="79"/>
      <c r="D16" s="9"/>
      <c r="E16" s="10"/>
      <c r="F16" s="23">
        <f t="shared" si="2"/>
        <v>0</v>
      </c>
      <c r="G16" s="9"/>
      <c r="H16" s="10"/>
      <c r="I16" s="70">
        <f t="shared" si="3"/>
        <v>0</v>
      </c>
      <c r="J16" s="70">
        <f t="shared" si="4"/>
        <v>0</v>
      </c>
      <c r="K16" s="65">
        <f t="shared" si="5"/>
        <v>0</v>
      </c>
      <c r="L16" s="66">
        <f t="shared" si="6"/>
        <v>0</v>
      </c>
      <c r="M16" s="65">
        <f t="shared" si="0"/>
        <v>0</v>
      </c>
      <c r="N16" s="54"/>
      <c r="O16" s="45"/>
      <c r="P16" s="45"/>
      <c r="Q16" s="45"/>
      <c r="R16" s="45"/>
      <c r="S16" s="61"/>
      <c r="T16" s="52"/>
      <c r="U16" s="56">
        <v>2030</v>
      </c>
      <c r="V16" s="56">
        <v>6</v>
      </c>
      <c r="Y16" s="52"/>
      <c r="Z16" s="52"/>
      <c r="AA16" s="52"/>
      <c r="AB16" s="52"/>
      <c r="AC16" s="53"/>
      <c r="AD16" s="53"/>
      <c r="AE16" s="53"/>
      <c r="AF16" s="52"/>
      <c r="AG16" s="52"/>
      <c r="AH16" s="52"/>
      <c r="AI16" s="49"/>
    </row>
    <row r="17" spans="1:35" x14ac:dyDescent="0.2">
      <c r="A17" s="39" t="str">
        <f t="shared" si="1"/>
        <v>Montag</v>
      </c>
      <c r="B17" s="38">
        <f t="shared" si="7"/>
        <v>45817</v>
      </c>
      <c r="C17" s="79"/>
      <c r="D17" s="7"/>
      <c r="E17" s="8"/>
      <c r="F17" s="23">
        <f t="shared" si="2"/>
        <v>0</v>
      </c>
      <c r="G17" s="7"/>
      <c r="H17" s="8"/>
      <c r="I17" s="70">
        <f t="shared" si="3"/>
        <v>0</v>
      </c>
      <c r="J17" s="70">
        <f t="shared" si="4"/>
        <v>0</v>
      </c>
      <c r="K17" s="65">
        <f t="shared" si="5"/>
        <v>0</v>
      </c>
      <c r="L17" s="66">
        <f t="shared" si="6"/>
        <v>0</v>
      </c>
      <c r="M17" s="65">
        <f t="shared" si="0"/>
        <v>8.3333333333333329E-2</v>
      </c>
      <c r="N17" s="54"/>
      <c r="O17" s="45"/>
      <c r="P17" s="45"/>
      <c r="Q17" s="45"/>
      <c r="R17" s="45"/>
      <c r="S17" s="47"/>
      <c r="T17" s="52"/>
      <c r="U17" s="56">
        <v>2031</v>
      </c>
      <c r="V17" s="56">
        <v>7</v>
      </c>
      <c r="Y17" s="52"/>
      <c r="Z17" s="52"/>
      <c r="AA17" s="52"/>
      <c r="AB17" s="52"/>
      <c r="AC17" s="53"/>
      <c r="AD17" s="53"/>
      <c r="AE17" s="53"/>
      <c r="AF17" s="53"/>
      <c r="AG17" s="52"/>
      <c r="AH17" s="52"/>
      <c r="AI17" s="49"/>
    </row>
    <row r="18" spans="1:35" x14ac:dyDescent="0.2">
      <c r="A18" s="39" t="str">
        <f t="shared" si="1"/>
        <v>Dienstag</v>
      </c>
      <c r="B18" s="38">
        <f t="shared" si="7"/>
        <v>45818</v>
      </c>
      <c r="C18" s="79"/>
      <c r="D18" s="7"/>
      <c r="E18" s="8"/>
      <c r="F18" s="23">
        <f t="shared" si="2"/>
        <v>0</v>
      </c>
      <c r="G18" s="7"/>
      <c r="H18" s="8"/>
      <c r="I18" s="70">
        <f t="shared" si="3"/>
        <v>0</v>
      </c>
      <c r="J18" s="70">
        <f t="shared" si="4"/>
        <v>0</v>
      </c>
      <c r="K18" s="65">
        <f t="shared" si="5"/>
        <v>0</v>
      </c>
      <c r="L18" s="66">
        <f t="shared" si="6"/>
        <v>0</v>
      </c>
      <c r="M18" s="65">
        <f t="shared" si="0"/>
        <v>8.3333333333333329E-2</v>
      </c>
      <c r="N18" s="54"/>
      <c r="O18" s="45"/>
      <c r="P18" s="45"/>
      <c r="Q18" s="45"/>
      <c r="R18" s="45"/>
      <c r="S18" s="47"/>
      <c r="T18" s="52"/>
      <c r="U18" s="56">
        <v>2032</v>
      </c>
      <c r="V18" s="56">
        <v>8</v>
      </c>
      <c r="Y18" s="52"/>
      <c r="Z18" s="52"/>
      <c r="AA18" s="52"/>
      <c r="AB18" s="52"/>
      <c r="AC18" s="53"/>
      <c r="AD18" s="53"/>
      <c r="AE18" s="53"/>
      <c r="AF18" s="53"/>
      <c r="AG18" s="52"/>
      <c r="AH18" s="52"/>
      <c r="AI18" s="49"/>
    </row>
    <row r="19" spans="1:35" x14ac:dyDescent="0.2">
      <c r="A19" s="39" t="str">
        <f t="shared" si="1"/>
        <v>Mittwoch</v>
      </c>
      <c r="B19" s="38">
        <f t="shared" si="7"/>
        <v>45819</v>
      </c>
      <c r="C19" s="79"/>
      <c r="D19" s="7"/>
      <c r="E19" s="8"/>
      <c r="F19" s="23">
        <f t="shared" si="2"/>
        <v>0</v>
      </c>
      <c r="G19" s="7"/>
      <c r="H19" s="8"/>
      <c r="I19" s="70">
        <f t="shared" si="3"/>
        <v>0</v>
      </c>
      <c r="J19" s="70">
        <f t="shared" si="4"/>
        <v>0</v>
      </c>
      <c r="K19" s="65">
        <f t="shared" si="5"/>
        <v>0</v>
      </c>
      <c r="L19" s="66">
        <f t="shared" si="6"/>
        <v>0</v>
      </c>
      <c r="M19" s="65">
        <f t="shared" si="0"/>
        <v>8.3333333333333329E-2</v>
      </c>
      <c r="N19" s="54"/>
      <c r="O19" s="45"/>
      <c r="P19" s="45"/>
      <c r="Q19" s="45"/>
      <c r="R19" s="45"/>
      <c r="S19" s="47"/>
      <c r="T19" s="52"/>
      <c r="U19" s="56">
        <v>2033</v>
      </c>
      <c r="V19" s="56">
        <v>9</v>
      </c>
      <c r="Y19" s="52"/>
      <c r="Z19" s="52"/>
      <c r="AA19" s="52"/>
      <c r="AB19" s="52"/>
      <c r="AC19" s="53"/>
      <c r="AD19" s="53"/>
      <c r="AE19" s="53"/>
      <c r="AF19" s="53"/>
      <c r="AG19" s="52"/>
      <c r="AH19" s="52"/>
      <c r="AI19" s="49"/>
    </row>
    <row r="20" spans="1:35" x14ac:dyDescent="0.2">
      <c r="A20" s="39" t="str">
        <f t="shared" si="1"/>
        <v>Donnerstag</v>
      </c>
      <c r="B20" s="38">
        <f t="shared" si="7"/>
        <v>45820</v>
      </c>
      <c r="C20" s="79"/>
      <c r="D20" s="7"/>
      <c r="E20" s="8"/>
      <c r="F20" s="23">
        <f t="shared" si="2"/>
        <v>0</v>
      </c>
      <c r="G20" s="7"/>
      <c r="H20" s="8"/>
      <c r="I20" s="70">
        <f t="shared" si="3"/>
        <v>0</v>
      </c>
      <c r="J20" s="70">
        <f t="shared" si="4"/>
        <v>0</v>
      </c>
      <c r="K20" s="65">
        <f t="shared" si="5"/>
        <v>0</v>
      </c>
      <c r="L20" s="66">
        <f t="shared" si="6"/>
        <v>0</v>
      </c>
      <c r="M20" s="65">
        <f t="shared" si="0"/>
        <v>8.3333333333333329E-2</v>
      </c>
      <c r="N20" s="54"/>
      <c r="O20" s="45"/>
      <c r="P20" s="45"/>
      <c r="Q20" s="45"/>
      <c r="R20" s="45"/>
      <c r="S20" s="47"/>
      <c r="T20" s="52"/>
      <c r="U20" s="56">
        <v>2034</v>
      </c>
      <c r="V20" s="56">
        <v>10</v>
      </c>
      <c r="Y20" s="52"/>
      <c r="Z20" s="52"/>
      <c r="AA20" s="52"/>
      <c r="AB20" s="52"/>
      <c r="AC20" s="53"/>
      <c r="AD20" s="53"/>
      <c r="AE20" s="53"/>
      <c r="AF20" s="53"/>
      <c r="AG20" s="52"/>
      <c r="AH20" s="52"/>
      <c r="AI20" s="49"/>
    </row>
    <row r="21" spans="1:35" x14ac:dyDescent="0.2">
      <c r="A21" s="39" t="str">
        <f t="shared" si="1"/>
        <v>Freitag</v>
      </c>
      <c r="B21" s="38">
        <f t="shared" si="7"/>
        <v>45821</v>
      </c>
      <c r="C21" s="79"/>
      <c r="D21" s="7"/>
      <c r="E21" s="8"/>
      <c r="F21" s="23">
        <f t="shared" si="2"/>
        <v>0</v>
      </c>
      <c r="G21" s="7"/>
      <c r="H21" s="8"/>
      <c r="I21" s="70">
        <f t="shared" si="3"/>
        <v>0</v>
      </c>
      <c r="J21" s="70">
        <f t="shared" si="4"/>
        <v>0</v>
      </c>
      <c r="K21" s="65">
        <f t="shared" si="5"/>
        <v>0</v>
      </c>
      <c r="L21" s="66">
        <f t="shared" si="6"/>
        <v>0</v>
      </c>
      <c r="M21" s="65">
        <f t="shared" si="0"/>
        <v>8.3333333333333329E-2</v>
      </c>
      <c r="N21" s="54"/>
      <c r="O21" s="45"/>
      <c r="P21" s="45"/>
      <c r="Q21" s="45"/>
      <c r="R21" s="45"/>
      <c r="S21" s="47"/>
      <c r="T21" s="52"/>
      <c r="U21" s="56">
        <v>2035</v>
      </c>
      <c r="V21" s="56">
        <v>11</v>
      </c>
      <c r="Y21" s="52"/>
      <c r="Z21" s="52"/>
      <c r="AA21" s="52"/>
      <c r="AB21" s="52"/>
      <c r="AC21" s="53"/>
      <c r="AD21" s="53"/>
      <c r="AE21" s="53"/>
      <c r="AF21" s="52"/>
      <c r="AG21" s="52"/>
      <c r="AH21" s="52"/>
    </row>
    <row r="22" spans="1:35" x14ac:dyDescent="0.2">
      <c r="A22" s="39" t="str">
        <f t="shared" si="1"/>
        <v>Samstag</v>
      </c>
      <c r="B22" s="38">
        <f t="shared" si="7"/>
        <v>45822</v>
      </c>
      <c r="C22" s="79"/>
      <c r="D22" s="7"/>
      <c r="E22" s="8"/>
      <c r="F22" s="23">
        <f t="shared" si="2"/>
        <v>0</v>
      </c>
      <c r="G22" s="7"/>
      <c r="H22" s="8"/>
      <c r="I22" s="70">
        <f t="shared" si="3"/>
        <v>0</v>
      </c>
      <c r="J22" s="70">
        <f t="shared" si="4"/>
        <v>0</v>
      </c>
      <c r="K22" s="65">
        <f t="shared" si="5"/>
        <v>0</v>
      </c>
      <c r="L22" s="66">
        <f t="shared" si="6"/>
        <v>0</v>
      </c>
      <c r="M22" s="65">
        <f t="shared" si="0"/>
        <v>0</v>
      </c>
      <c r="N22" s="54"/>
      <c r="O22" s="45"/>
      <c r="P22" s="45"/>
      <c r="Q22" s="45"/>
      <c r="R22" s="45"/>
      <c r="S22" s="47"/>
      <c r="T22" s="52"/>
      <c r="U22" s="56">
        <v>2036</v>
      </c>
      <c r="V22" s="56">
        <v>12</v>
      </c>
      <c r="Y22" s="52"/>
      <c r="Z22" s="52"/>
      <c r="AA22" s="52"/>
      <c r="AB22" s="52"/>
      <c r="AC22" s="53"/>
      <c r="AD22" s="53"/>
      <c r="AE22" s="53"/>
      <c r="AF22" s="52"/>
      <c r="AG22" s="52"/>
      <c r="AH22" s="52"/>
    </row>
    <row r="23" spans="1:35" x14ac:dyDescent="0.2">
      <c r="A23" s="39" t="str">
        <f t="shared" si="1"/>
        <v>Sonntag</v>
      </c>
      <c r="B23" s="38">
        <f t="shared" si="7"/>
        <v>45823</v>
      </c>
      <c r="C23" s="79"/>
      <c r="D23" s="7"/>
      <c r="E23" s="8"/>
      <c r="F23" s="23">
        <f t="shared" si="2"/>
        <v>0</v>
      </c>
      <c r="G23" s="7"/>
      <c r="H23" s="8"/>
      <c r="I23" s="70">
        <f t="shared" si="3"/>
        <v>0</v>
      </c>
      <c r="J23" s="70">
        <f t="shared" si="4"/>
        <v>0</v>
      </c>
      <c r="K23" s="65">
        <f t="shared" si="5"/>
        <v>0</v>
      </c>
      <c r="L23" s="66">
        <f t="shared" si="6"/>
        <v>0</v>
      </c>
      <c r="M23" s="65">
        <f t="shared" si="0"/>
        <v>0</v>
      </c>
      <c r="N23" s="54"/>
      <c r="O23" s="45"/>
      <c r="P23" s="45"/>
      <c r="Q23" s="45"/>
      <c r="R23" s="45"/>
      <c r="S23" s="47"/>
      <c r="T23" s="52"/>
      <c r="U23" s="56">
        <v>2037</v>
      </c>
      <c r="V23" s="56">
        <v>13</v>
      </c>
      <c r="Y23" s="52"/>
      <c r="Z23" s="52"/>
      <c r="AA23" s="52"/>
      <c r="AB23" s="52"/>
      <c r="AC23" s="53"/>
      <c r="AD23" s="53"/>
      <c r="AE23" s="53"/>
      <c r="AF23" s="52"/>
      <c r="AG23" s="52"/>
      <c r="AH23" s="52"/>
    </row>
    <row r="24" spans="1:35" x14ac:dyDescent="0.2">
      <c r="A24" s="39" t="str">
        <f t="shared" si="1"/>
        <v>Montag</v>
      </c>
      <c r="B24" s="38">
        <f t="shared" si="7"/>
        <v>45824</v>
      </c>
      <c r="C24" s="79"/>
      <c r="D24" s="7"/>
      <c r="E24" s="8"/>
      <c r="F24" s="23">
        <f t="shared" si="2"/>
        <v>0</v>
      </c>
      <c r="G24" s="7"/>
      <c r="H24" s="8"/>
      <c r="I24" s="70">
        <f t="shared" si="3"/>
        <v>0</v>
      </c>
      <c r="J24" s="70">
        <f t="shared" si="4"/>
        <v>0</v>
      </c>
      <c r="K24" s="65">
        <f t="shared" si="5"/>
        <v>0</v>
      </c>
      <c r="L24" s="66">
        <f t="shared" si="6"/>
        <v>0</v>
      </c>
      <c r="M24" s="65">
        <f t="shared" si="0"/>
        <v>8.3333333333333329E-2</v>
      </c>
      <c r="N24" s="61"/>
      <c r="O24" s="54"/>
      <c r="P24" s="54"/>
      <c r="Q24" s="45"/>
      <c r="R24" s="45"/>
      <c r="S24" s="47"/>
      <c r="T24" s="52"/>
      <c r="U24" s="56">
        <v>2038</v>
      </c>
      <c r="V24" s="56">
        <v>14</v>
      </c>
      <c r="Y24" s="52"/>
      <c r="Z24" s="52"/>
      <c r="AA24" s="52"/>
      <c r="AB24" s="52"/>
      <c r="AC24" s="53"/>
      <c r="AD24" s="53"/>
      <c r="AE24" s="53"/>
      <c r="AF24" s="52"/>
      <c r="AG24" s="52"/>
      <c r="AH24" s="52"/>
    </row>
    <row r="25" spans="1:35" x14ac:dyDescent="0.2">
      <c r="A25" s="39" t="str">
        <f t="shared" si="1"/>
        <v>Dienstag</v>
      </c>
      <c r="B25" s="38">
        <f t="shared" si="7"/>
        <v>45825</v>
      </c>
      <c r="C25" s="79"/>
      <c r="D25" s="7"/>
      <c r="E25" s="8"/>
      <c r="F25" s="23">
        <f t="shared" si="2"/>
        <v>0</v>
      </c>
      <c r="G25" s="7"/>
      <c r="H25" s="8"/>
      <c r="I25" s="70">
        <f t="shared" si="3"/>
        <v>0</v>
      </c>
      <c r="J25" s="70">
        <f t="shared" si="4"/>
        <v>0</v>
      </c>
      <c r="K25" s="65">
        <f t="shared" si="5"/>
        <v>0</v>
      </c>
      <c r="L25" s="66">
        <f t="shared" si="6"/>
        <v>0</v>
      </c>
      <c r="M25" s="65">
        <f t="shared" si="0"/>
        <v>8.3333333333333329E-2</v>
      </c>
      <c r="N25" s="54"/>
      <c r="O25" s="45"/>
      <c r="P25" s="45"/>
      <c r="Q25" s="45"/>
      <c r="R25" s="45"/>
      <c r="S25" s="47"/>
      <c r="T25" s="52"/>
      <c r="U25" s="56">
        <v>2039</v>
      </c>
      <c r="V25" s="56">
        <v>15</v>
      </c>
      <c r="Y25" s="52"/>
      <c r="Z25" s="52"/>
      <c r="AA25" s="52"/>
      <c r="AB25" s="52"/>
      <c r="AC25" s="53"/>
      <c r="AD25" s="53"/>
      <c r="AE25" s="53"/>
      <c r="AF25" s="52"/>
      <c r="AG25" s="52"/>
      <c r="AH25" s="52"/>
    </row>
    <row r="26" spans="1:35" x14ac:dyDescent="0.2">
      <c r="A26" s="39" t="str">
        <f t="shared" si="1"/>
        <v>Mittwoch</v>
      </c>
      <c r="B26" s="38">
        <f t="shared" si="7"/>
        <v>45826</v>
      </c>
      <c r="C26" s="79"/>
      <c r="D26" s="7"/>
      <c r="E26" s="8"/>
      <c r="F26" s="23">
        <f t="shared" si="2"/>
        <v>0</v>
      </c>
      <c r="G26" s="7"/>
      <c r="H26" s="8"/>
      <c r="I26" s="70">
        <f t="shared" si="3"/>
        <v>0</v>
      </c>
      <c r="J26" s="70">
        <f t="shared" si="4"/>
        <v>0</v>
      </c>
      <c r="K26" s="65">
        <f t="shared" si="5"/>
        <v>0</v>
      </c>
      <c r="L26" s="66">
        <f t="shared" si="6"/>
        <v>0</v>
      </c>
      <c r="M26" s="65">
        <f t="shared" si="0"/>
        <v>8.3333333333333329E-2</v>
      </c>
      <c r="N26" s="54"/>
      <c r="O26" s="45"/>
      <c r="P26" s="45"/>
      <c r="Q26" s="45"/>
      <c r="R26" s="45"/>
      <c r="S26" s="47"/>
      <c r="T26" s="52"/>
      <c r="U26" s="56">
        <v>2040</v>
      </c>
      <c r="V26" s="56">
        <v>16</v>
      </c>
      <c r="Y26" s="52"/>
      <c r="Z26" s="52"/>
      <c r="AA26" s="52"/>
      <c r="AB26" s="52"/>
      <c r="AC26" s="53"/>
      <c r="AD26" s="53"/>
      <c r="AE26" s="53"/>
      <c r="AF26" s="52"/>
      <c r="AG26" s="52"/>
      <c r="AH26" s="52"/>
    </row>
    <row r="27" spans="1:35" x14ac:dyDescent="0.2">
      <c r="A27" s="39" t="str">
        <f t="shared" si="1"/>
        <v>Donnerstag</v>
      </c>
      <c r="B27" s="38">
        <f t="shared" si="7"/>
        <v>45827</v>
      </c>
      <c r="C27" s="79"/>
      <c r="D27" s="7"/>
      <c r="E27" s="8"/>
      <c r="F27" s="23">
        <f t="shared" si="2"/>
        <v>0</v>
      </c>
      <c r="G27" s="7"/>
      <c r="H27" s="8"/>
      <c r="I27" s="70">
        <f t="shared" si="3"/>
        <v>0</v>
      </c>
      <c r="J27" s="70">
        <f t="shared" si="4"/>
        <v>0</v>
      </c>
      <c r="K27" s="65">
        <f t="shared" si="5"/>
        <v>0</v>
      </c>
      <c r="L27" s="66">
        <f t="shared" si="6"/>
        <v>0</v>
      </c>
      <c r="M27" s="65">
        <f t="shared" si="0"/>
        <v>8.3333333333333329E-2</v>
      </c>
      <c r="N27" s="54"/>
      <c r="O27" s="45"/>
      <c r="P27" s="45"/>
      <c r="Q27" s="45"/>
      <c r="R27" s="45"/>
      <c r="S27" s="47"/>
      <c r="T27" s="52"/>
      <c r="U27" s="56">
        <v>2041</v>
      </c>
      <c r="V27" s="56">
        <v>17</v>
      </c>
      <c r="Y27" s="52"/>
      <c r="Z27" s="52"/>
      <c r="AA27" s="52"/>
      <c r="AB27" s="52"/>
      <c r="AC27" s="53"/>
      <c r="AD27" s="53"/>
      <c r="AE27" s="53"/>
      <c r="AF27" s="52"/>
      <c r="AG27" s="52"/>
      <c r="AH27" s="52"/>
    </row>
    <row r="28" spans="1:35" x14ac:dyDescent="0.2">
      <c r="A28" s="39" t="str">
        <f t="shared" si="1"/>
        <v>Freitag</v>
      </c>
      <c r="B28" s="38">
        <f t="shared" si="7"/>
        <v>45828</v>
      </c>
      <c r="C28" s="79"/>
      <c r="D28" s="7"/>
      <c r="E28" s="8"/>
      <c r="F28" s="23">
        <f t="shared" si="2"/>
        <v>0</v>
      </c>
      <c r="G28" s="7"/>
      <c r="H28" s="8"/>
      <c r="I28" s="70">
        <f t="shared" si="3"/>
        <v>0</v>
      </c>
      <c r="J28" s="70">
        <f t="shared" si="4"/>
        <v>0</v>
      </c>
      <c r="K28" s="65">
        <f t="shared" si="5"/>
        <v>0</v>
      </c>
      <c r="L28" s="66">
        <f t="shared" si="6"/>
        <v>0</v>
      </c>
      <c r="M28" s="65">
        <f t="shared" si="0"/>
        <v>8.3333333333333329E-2</v>
      </c>
      <c r="N28" s="54"/>
      <c r="O28" s="45"/>
      <c r="P28" s="45"/>
      <c r="Q28" s="45"/>
      <c r="R28" s="45"/>
      <c r="S28" s="47"/>
      <c r="T28" s="52"/>
      <c r="U28" s="56">
        <v>2042</v>
      </c>
      <c r="V28" s="56">
        <v>18</v>
      </c>
      <c r="Y28" s="52"/>
      <c r="Z28" s="52"/>
      <c r="AA28" s="52"/>
      <c r="AB28" s="52"/>
      <c r="AC28" s="53"/>
      <c r="AD28" s="53"/>
      <c r="AE28" s="53"/>
      <c r="AF28" s="52"/>
      <c r="AG28" s="52"/>
      <c r="AH28" s="52"/>
    </row>
    <row r="29" spans="1:35" x14ac:dyDescent="0.2">
      <c r="A29" s="39" t="str">
        <f t="shared" si="1"/>
        <v>Samstag</v>
      </c>
      <c r="B29" s="38">
        <f t="shared" si="7"/>
        <v>45829</v>
      </c>
      <c r="C29" s="79"/>
      <c r="D29" s="7"/>
      <c r="E29" s="8"/>
      <c r="F29" s="23">
        <f t="shared" si="2"/>
        <v>0</v>
      </c>
      <c r="G29" s="7"/>
      <c r="H29" s="8"/>
      <c r="I29" s="70">
        <f t="shared" si="3"/>
        <v>0</v>
      </c>
      <c r="J29" s="70">
        <f t="shared" si="4"/>
        <v>0</v>
      </c>
      <c r="K29" s="65">
        <f t="shared" si="5"/>
        <v>0</v>
      </c>
      <c r="L29" s="66">
        <f t="shared" si="6"/>
        <v>0</v>
      </c>
      <c r="M29" s="65">
        <f t="shared" si="0"/>
        <v>0</v>
      </c>
      <c r="N29" s="54"/>
      <c r="O29" s="45"/>
      <c r="P29" s="45"/>
      <c r="Q29" s="45"/>
      <c r="R29" s="45"/>
      <c r="S29" s="47"/>
      <c r="T29" s="52"/>
      <c r="U29" s="56">
        <v>2043</v>
      </c>
      <c r="V29" s="56">
        <v>19</v>
      </c>
      <c r="Y29" s="52"/>
      <c r="Z29" s="52"/>
      <c r="AA29" s="52"/>
      <c r="AB29" s="52"/>
      <c r="AC29" s="53"/>
      <c r="AD29" s="53"/>
      <c r="AE29" s="53"/>
      <c r="AF29" s="52"/>
      <c r="AG29" s="52"/>
      <c r="AH29" s="52"/>
    </row>
    <row r="30" spans="1:35" x14ac:dyDescent="0.2">
      <c r="A30" s="39" t="str">
        <f t="shared" si="1"/>
        <v>Sonntag</v>
      </c>
      <c r="B30" s="38">
        <f t="shared" si="7"/>
        <v>45830</v>
      </c>
      <c r="C30" s="79"/>
      <c r="D30" s="7"/>
      <c r="E30" s="8"/>
      <c r="F30" s="23">
        <f t="shared" si="2"/>
        <v>0</v>
      </c>
      <c r="G30" s="7"/>
      <c r="H30" s="8"/>
      <c r="I30" s="70">
        <f t="shared" si="3"/>
        <v>0</v>
      </c>
      <c r="J30" s="70">
        <f t="shared" si="4"/>
        <v>0</v>
      </c>
      <c r="K30" s="65">
        <f t="shared" si="5"/>
        <v>0</v>
      </c>
      <c r="L30" s="66">
        <f t="shared" si="6"/>
        <v>0</v>
      </c>
      <c r="M30" s="65">
        <f t="shared" si="0"/>
        <v>0</v>
      </c>
      <c r="N30" s="54"/>
      <c r="O30" s="45"/>
      <c r="P30" s="45"/>
      <c r="Q30" s="45"/>
      <c r="R30" s="45"/>
      <c r="S30" s="47"/>
      <c r="T30" s="52"/>
      <c r="U30" s="56">
        <v>2044</v>
      </c>
      <c r="Y30" s="52"/>
      <c r="Z30" s="52"/>
      <c r="AA30" s="52"/>
      <c r="AB30" s="52"/>
      <c r="AC30" s="53"/>
      <c r="AD30" s="53"/>
      <c r="AE30" s="53"/>
      <c r="AF30" s="52"/>
      <c r="AG30" s="52"/>
      <c r="AH30" s="52"/>
    </row>
    <row r="31" spans="1:35" x14ac:dyDescent="0.2">
      <c r="A31" s="39" t="str">
        <f t="shared" si="1"/>
        <v>Montag</v>
      </c>
      <c r="B31" s="38">
        <f t="shared" si="7"/>
        <v>45831</v>
      </c>
      <c r="C31" s="79"/>
      <c r="D31" s="7"/>
      <c r="E31" s="8"/>
      <c r="F31" s="23">
        <f t="shared" si="2"/>
        <v>0</v>
      </c>
      <c r="G31" s="7"/>
      <c r="H31" s="8"/>
      <c r="I31" s="70">
        <f t="shared" si="3"/>
        <v>0</v>
      </c>
      <c r="J31" s="70">
        <f t="shared" si="4"/>
        <v>0</v>
      </c>
      <c r="K31" s="65">
        <f t="shared" si="5"/>
        <v>0</v>
      </c>
      <c r="L31" s="66">
        <f t="shared" si="6"/>
        <v>0</v>
      </c>
      <c r="M31" s="65">
        <f t="shared" si="0"/>
        <v>8.3333333333333329E-2</v>
      </c>
      <c r="N31" s="54"/>
      <c r="O31" s="45"/>
      <c r="P31" s="45"/>
      <c r="Q31" s="45"/>
      <c r="R31" s="45"/>
      <c r="S31" s="47"/>
      <c r="T31" s="52"/>
      <c r="U31" s="56">
        <v>2045</v>
      </c>
      <c r="Y31" s="52"/>
      <c r="Z31" s="52"/>
      <c r="AA31" s="52"/>
      <c r="AB31" s="52"/>
      <c r="AC31" s="53"/>
      <c r="AD31" s="53"/>
      <c r="AE31" s="53"/>
      <c r="AF31" s="52"/>
      <c r="AG31" s="52"/>
      <c r="AH31" s="52"/>
    </row>
    <row r="32" spans="1:35" x14ac:dyDescent="0.2">
      <c r="A32" s="39" t="str">
        <f t="shared" si="1"/>
        <v>Dienstag</v>
      </c>
      <c r="B32" s="38">
        <f t="shared" si="7"/>
        <v>45832</v>
      </c>
      <c r="C32" s="79"/>
      <c r="D32" s="7"/>
      <c r="E32" s="8"/>
      <c r="F32" s="23">
        <f t="shared" si="2"/>
        <v>0</v>
      </c>
      <c r="G32" s="7"/>
      <c r="H32" s="8"/>
      <c r="I32" s="70">
        <f t="shared" si="3"/>
        <v>0</v>
      </c>
      <c r="J32" s="70">
        <f t="shared" si="4"/>
        <v>0</v>
      </c>
      <c r="K32" s="65">
        <f t="shared" si="5"/>
        <v>0</v>
      </c>
      <c r="L32" s="66">
        <f t="shared" si="6"/>
        <v>0</v>
      </c>
      <c r="M32" s="65">
        <f t="shared" si="0"/>
        <v>8.3333333333333329E-2</v>
      </c>
      <c r="N32" s="54"/>
      <c r="O32" s="45"/>
      <c r="P32" s="45"/>
      <c r="Q32" s="45"/>
      <c r="R32" s="45"/>
      <c r="S32" s="47"/>
      <c r="T32" s="52"/>
      <c r="U32" s="56">
        <v>2046</v>
      </c>
      <c r="Y32" s="52"/>
      <c r="Z32" s="52"/>
      <c r="AA32" s="52"/>
      <c r="AB32" s="52"/>
      <c r="AC32" s="53"/>
      <c r="AD32" s="53"/>
      <c r="AE32" s="53"/>
      <c r="AF32" s="52"/>
      <c r="AG32" s="52"/>
      <c r="AH32" s="52"/>
    </row>
    <row r="33" spans="1:34" x14ac:dyDescent="0.2">
      <c r="A33" s="39" t="str">
        <f t="shared" si="1"/>
        <v>Mittwoch</v>
      </c>
      <c r="B33" s="38">
        <f t="shared" si="7"/>
        <v>45833</v>
      </c>
      <c r="C33" s="79"/>
      <c r="D33" s="7"/>
      <c r="E33" s="8"/>
      <c r="F33" s="23">
        <f t="shared" si="2"/>
        <v>0</v>
      </c>
      <c r="G33" s="7"/>
      <c r="H33" s="8"/>
      <c r="I33" s="70">
        <f t="shared" si="3"/>
        <v>0</v>
      </c>
      <c r="J33" s="70">
        <f t="shared" si="4"/>
        <v>0</v>
      </c>
      <c r="K33" s="65">
        <f t="shared" si="5"/>
        <v>0</v>
      </c>
      <c r="L33" s="66">
        <f t="shared" si="6"/>
        <v>0</v>
      </c>
      <c r="M33" s="65">
        <f t="shared" si="0"/>
        <v>8.3333333333333329E-2</v>
      </c>
      <c r="N33" s="54"/>
      <c r="O33" s="45"/>
      <c r="P33" s="45"/>
      <c r="Q33" s="45"/>
      <c r="R33" s="45"/>
      <c r="S33" s="47"/>
      <c r="T33" s="52"/>
      <c r="U33" s="56">
        <v>2047</v>
      </c>
      <c r="Y33" s="52"/>
      <c r="Z33" s="52"/>
      <c r="AA33" s="52"/>
      <c r="AB33" s="52"/>
      <c r="AC33" s="53"/>
      <c r="AD33" s="53"/>
      <c r="AE33" s="53"/>
      <c r="AF33" s="52"/>
      <c r="AG33" s="52"/>
      <c r="AH33" s="52"/>
    </row>
    <row r="34" spans="1:34" x14ac:dyDescent="0.2">
      <c r="A34" s="39" t="str">
        <f t="shared" si="1"/>
        <v>Donnerstag</v>
      </c>
      <c r="B34" s="38">
        <f t="shared" si="7"/>
        <v>45834</v>
      </c>
      <c r="C34" s="79"/>
      <c r="D34" s="7"/>
      <c r="E34" s="8"/>
      <c r="F34" s="23">
        <f t="shared" si="2"/>
        <v>0</v>
      </c>
      <c r="G34" s="7"/>
      <c r="H34" s="8"/>
      <c r="I34" s="70">
        <f t="shared" si="3"/>
        <v>0</v>
      </c>
      <c r="J34" s="70">
        <f t="shared" si="4"/>
        <v>0</v>
      </c>
      <c r="K34" s="65">
        <f t="shared" si="5"/>
        <v>0</v>
      </c>
      <c r="L34" s="66">
        <f t="shared" si="6"/>
        <v>0</v>
      </c>
      <c r="M34" s="65">
        <f t="shared" si="0"/>
        <v>8.3333333333333329E-2</v>
      </c>
      <c r="N34" s="54"/>
      <c r="O34" s="45"/>
      <c r="P34" s="45"/>
      <c r="Q34" s="45"/>
      <c r="R34" s="45"/>
      <c r="S34" s="47"/>
      <c r="T34" s="52"/>
      <c r="U34" s="56">
        <v>2048</v>
      </c>
      <c r="Y34" s="52"/>
      <c r="Z34" s="52"/>
      <c r="AA34" s="52"/>
      <c r="AB34" s="52"/>
      <c r="AC34" s="53"/>
      <c r="AD34" s="53"/>
      <c r="AE34" s="53"/>
      <c r="AF34" s="52"/>
      <c r="AG34" s="52"/>
      <c r="AH34" s="52"/>
    </row>
    <row r="35" spans="1:34" x14ac:dyDescent="0.2">
      <c r="A35" s="39" t="str">
        <f t="shared" si="1"/>
        <v>Freitag</v>
      </c>
      <c r="B35" s="38">
        <f t="shared" si="7"/>
        <v>45835</v>
      </c>
      <c r="C35" s="79"/>
      <c r="D35" s="7"/>
      <c r="E35" s="8"/>
      <c r="F35" s="23">
        <f t="shared" si="2"/>
        <v>0</v>
      </c>
      <c r="G35" s="7"/>
      <c r="H35" s="8"/>
      <c r="I35" s="70">
        <f t="shared" si="3"/>
        <v>0</v>
      </c>
      <c r="J35" s="70">
        <f t="shared" si="4"/>
        <v>0</v>
      </c>
      <c r="K35" s="65">
        <f t="shared" si="5"/>
        <v>0</v>
      </c>
      <c r="L35" s="66">
        <f t="shared" si="6"/>
        <v>0</v>
      </c>
      <c r="M35" s="65">
        <f t="shared" si="0"/>
        <v>8.3333333333333329E-2</v>
      </c>
      <c r="N35" s="54"/>
      <c r="O35" s="45"/>
      <c r="P35" s="45"/>
      <c r="Q35" s="45"/>
      <c r="R35" s="45"/>
      <c r="S35" s="47"/>
      <c r="T35" s="52"/>
      <c r="U35" s="56">
        <v>2049</v>
      </c>
      <c r="Y35" s="52"/>
      <c r="Z35" s="52"/>
      <c r="AA35" s="52"/>
      <c r="AB35" s="52"/>
      <c r="AC35" s="53"/>
      <c r="AD35" s="53"/>
      <c r="AE35" s="53"/>
      <c r="AF35" s="52"/>
      <c r="AG35" s="52"/>
      <c r="AH35" s="52"/>
    </row>
    <row r="36" spans="1:34" x14ac:dyDescent="0.2">
      <c r="A36" s="39" t="str">
        <f t="shared" si="1"/>
        <v>Samstag</v>
      </c>
      <c r="B36" s="38">
        <f t="shared" si="7"/>
        <v>45836</v>
      </c>
      <c r="C36" s="79"/>
      <c r="D36" s="7"/>
      <c r="E36" s="8"/>
      <c r="F36" s="23">
        <f t="shared" si="2"/>
        <v>0</v>
      </c>
      <c r="G36" s="7"/>
      <c r="H36" s="8"/>
      <c r="I36" s="70">
        <f t="shared" si="3"/>
        <v>0</v>
      </c>
      <c r="J36" s="70">
        <f t="shared" si="4"/>
        <v>0</v>
      </c>
      <c r="K36" s="65">
        <f t="shared" si="5"/>
        <v>0</v>
      </c>
      <c r="L36" s="66">
        <f t="shared" si="6"/>
        <v>0</v>
      </c>
      <c r="M36" s="65">
        <f t="shared" si="0"/>
        <v>0</v>
      </c>
      <c r="N36" s="54"/>
      <c r="O36" s="45"/>
      <c r="P36" s="45"/>
      <c r="Q36" s="45"/>
      <c r="R36" s="45"/>
      <c r="S36" s="47"/>
      <c r="T36" s="52"/>
      <c r="U36" s="56">
        <v>2050</v>
      </c>
      <c r="Y36" s="52"/>
      <c r="Z36" s="52"/>
      <c r="AA36" s="52"/>
      <c r="AB36" s="52"/>
      <c r="AC36" s="53"/>
      <c r="AD36" s="53"/>
      <c r="AE36" s="53"/>
      <c r="AF36" s="52"/>
      <c r="AG36" s="52"/>
      <c r="AH36" s="52"/>
    </row>
    <row r="37" spans="1:34" x14ac:dyDescent="0.2">
      <c r="A37" s="39" t="str">
        <f t="shared" si="1"/>
        <v>Sonntag</v>
      </c>
      <c r="B37" s="38">
        <f>IF(MONTH(B36+1)=P3,B36+1,"")</f>
        <v>45837</v>
      </c>
      <c r="C37" s="79"/>
      <c r="D37" s="7"/>
      <c r="E37" s="8"/>
      <c r="F37" s="23">
        <f t="shared" si="2"/>
        <v>0</v>
      </c>
      <c r="G37" s="7"/>
      <c r="H37" s="8"/>
      <c r="I37" s="70">
        <f t="shared" si="3"/>
        <v>0</v>
      </c>
      <c r="J37" s="70">
        <f t="shared" si="4"/>
        <v>0</v>
      </c>
      <c r="K37" s="65">
        <f t="shared" si="5"/>
        <v>0</v>
      </c>
      <c r="L37" s="66">
        <f t="shared" si="6"/>
        <v>0</v>
      </c>
      <c r="M37" s="65">
        <f t="shared" si="0"/>
        <v>0</v>
      </c>
      <c r="N37" s="54"/>
      <c r="O37" s="45"/>
      <c r="P37" s="45"/>
      <c r="Q37" s="45"/>
      <c r="R37" s="45"/>
      <c r="S37" s="47"/>
      <c r="T37" s="52"/>
      <c r="U37" s="56">
        <v>2051</v>
      </c>
      <c r="V37" s="52"/>
      <c r="W37" s="52"/>
      <c r="X37" s="52"/>
      <c r="Y37" s="52"/>
      <c r="Z37" s="52"/>
      <c r="AA37" s="52"/>
      <c r="AB37" s="52"/>
      <c r="AC37" s="53"/>
      <c r="AD37" s="53"/>
      <c r="AE37" s="53"/>
      <c r="AF37" s="52"/>
      <c r="AG37" s="52"/>
      <c r="AH37" s="52"/>
    </row>
    <row r="38" spans="1:34" x14ac:dyDescent="0.2">
      <c r="A38" s="39" t="str">
        <f t="shared" si="1"/>
        <v>Montag</v>
      </c>
      <c r="B38" s="38">
        <f>IF(MONTH(B36+2)=P3,B36+2,"")</f>
        <v>45838</v>
      </c>
      <c r="C38" s="79"/>
      <c r="D38" s="7"/>
      <c r="E38" s="8"/>
      <c r="F38" s="23">
        <f t="shared" si="2"/>
        <v>0</v>
      </c>
      <c r="G38" s="7"/>
      <c r="H38" s="8"/>
      <c r="I38" s="70">
        <f t="shared" si="3"/>
        <v>0</v>
      </c>
      <c r="J38" s="70">
        <f t="shared" si="4"/>
        <v>0</v>
      </c>
      <c r="K38" s="65">
        <f t="shared" si="5"/>
        <v>0</v>
      </c>
      <c r="L38" s="66">
        <f t="shared" si="6"/>
        <v>0</v>
      </c>
      <c r="M38" s="65">
        <f t="shared" si="0"/>
        <v>8.3333333333333329E-2</v>
      </c>
      <c r="N38" s="54"/>
      <c r="O38" s="45"/>
      <c r="P38" s="45"/>
      <c r="Q38" s="45"/>
      <c r="R38" s="45"/>
      <c r="S38" s="47"/>
      <c r="T38" s="52"/>
      <c r="U38" s="56">
        <v>2052</v>
      </c>
      <c r="V38" s="52"/>
      <c r="W38" s="52"/>
      <c r="X38" s="52"/>
      <c r="Y38" s="52"/>
      <c r="Z38" s="52"/>
      <c r="AA38" s="52"/>
      <c r="AB38" s="52"/>
      <c r="AC38" s="53"/>
      <c r="AD38" s="53"/>
      <c r="AE38" s="53"/>
      <c r="AF38" s="52"/>
      <c r="AG38" s="52"/>
      <c r="AH38" s="52"/>
    </row>
    <row r="39" spans="1:34" x14ac:dyDescent="0.2">
      <c r="A39" s="39" t="str">
        <f t="shared" si="1"/>
        <v/>
      </c>
      <c r="B39" s="38" t="str">
        <f>IF(MONTH(B36+3)=P3,B36+3,"")</f>
        <v/>
      </c>
      <c r="C39" s="79"/>
      <c r="D39" s="7"/>
      <c r="E39" s="8"/>
      <c r="F39" s="23">
        <f t="shared" si="2"/>
        <v>0</v>
      </c>
      <c r="G39" s="7"/>
      <c r="H39" s="8"/>
      <c r="I39" s="70">
        <f t="shared" si="3"/>
        <v>0</v>
      </c>
      <c r="J39" s="70">
        <f t="shared" si="4"/>
        <v>0</v>
      </c>
      <c r="K39" s="65">
        <f t="shared" si="5"/>
        <v>0</v>
      </c>
      <c r="L39" s="66">
        <f t="shared" si="6"/>
        <v>0</v>
      </c>
      <c r="M39" s="65">
        <f t="shared" si="0"/>
        <v>0</v>
      </c>
      <c r="N39" s="54"/>
      <c r="O39" s="45"/>
      <c r="P39" s="45"/>
      <c r="Q39" s="45"/>
      <c r="R39" s="45"/>
      <c r="S39" s="47"/>
      <c r="T39" s="52"/>
      <c r="U39" s="56">
        <v>2053</v>
      </c>
      <c r="V39" s="52"/>
      <c r="W39" s="52"/>
      <c r="X39" s="52"/>
      <c r="Y39" s="52"/>
      <c r="Z39" s="52"/>
      <c r="AA39" s="52"/>
      <c r="AB39" s="52"/>
      <c r="AC39" s="53"/>
      <c r="AD39" s="53"/>
      <c r="AE39" s="53"/>
      <c r="AF39" s="52"/>
      <c r="AG39" s="52"/>
      <c r="AH39" s="52"/>
    </row>
    <row r="40" spans="1:34" x14ac:dyDescent="0.2">
      <c r="A40" s="24"/>
      <c r="B40" s="25"/>
      <c r="C40" s="26"/>
      <c r="D40" s="27"/>
      <c r="E40" s="28"/>
      <c r="F40" s="29"/>
      <c r="G40" s="30"/>
      <c r="H40" s="30"/>
      <c r="I40" s="30"/>
      <c r="J40" s="30"/>
      <c r="K40" s="82">
        <f>SUM(K9:K39)*24</f>
        <v>0</v>
      </c>
      <c r="L40" s="71">
        <f>SUM(L9:L39)</f>
        <v>0</v>
      </c>
      <c r="M40" s="83">
        <f>SUM(M9:M39)*24</f>
        <v>41.999999999999986</v>
      </c>
      <c r="N40" s="45"/>
      <c r="O40" s="45"/>
      <c r="P40" s="45"/>
      <c r="Q40" s="45"/>
      <c r="R40" s="45"/>
      <c r="T40" s="52"/>
      <c r="U40" s="56">
        <v>2054</v>
      </c>
      <c r="V40" s="52"/>
      <c r="W40" s="52"/>
      <c r="X40" s="52"/>
      <c r="Y40" s="52"/>
      <c r="Z40" s="52"/>
      <c r="AA40" s="52"/>
      <c r="AB40" s="52"/>
      <c r="AC40" s="53"/>
      <c r="AD40" s="52"/>
      <c r="AE40" s="52"/>
      <c r="AF40" s="52"/>
      <c r="AG40" s="52"/>
      <c r="AH40" s="52"/>
    </row>
    <row r="41" spans="1:34" x14ac:dyDescent="0.2">
      <c r="A41" s="24"/>
      <c r="B41" s="25"/>
      <c r="C41" s="25"/>
      <c r="D41" s="44"/>
      <c r="E41" s="32"/>
      <c r="F41" s="33"/>
      <c r="G41" s="34"/>
      <c r="H41" s="34"/>
      <c r="I41" s="34"/>
      <c r="J41" s="34"/>
      <c r="K41" s="72" t="s">
        <v>51</v>
      </c>
      <c r="L41" s="31"/>
      <c r="M41" s="83">
        <f>(M40-K40)</f>
        <v>41.999999999999986</v>
      </c>
      <c r="N41" s="45"/>
      <c r="O41" s="45"/>
      <c r="P41" s="45"/>
      <c r="Q41" s="45"/>
      <c r="R41" s="45"/>
      <c r="T41" s="52"/>
      <c r="U41" s="56">
        <v>2055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</row>
    <row r="42" spans="1:34" x14ac:dyDescent="0.2">
      <c r="B42" s="42"/>
      <c r="C42" s="22"/>
      <c r="D42" s="43"/>
      <c r="E42" s="43"/>
      <c r="F42" s="42"/>
      <c r="O42" s="54"/>
      <c r="P42" s="54"/>
      <c r="Q42" s="54"/>
      <c r="R42" s="54"/>
      <c r="S42" s="54"/>
      <c r="U42" s="56">
        <v>2056</v>
      </c>
    </row>
    <row r="43" spans="1:34" x14ac:dyDescent="0.2">
      <c r="U43" s="56">
        <v>2057</v>
      </c>
    </row>
    <row r="44" spans="1:34" x14ac:dyDescent="0.2">
      <c r="C44" s="74" t="s">
        <v>54</v>
      </c>
      <c r="D44" s="73"/>
      <c r="E44" s="73"/>
      <c r="F44" s="73"/>
      <c r="G44" s="73"/>
      <c r="L44" s="55"/>
      <c r="M44" s="55"/>
      <c r="N44" s="74" t="s">
        <v>53</v>
      </c>
      <c r="O44" s="75"/>
      <c r="P44" s="76"/>
      <c r="Q44" s="76"/>
      <c r="R44" s="76"/>
      <c r="U44" s="56">
        <v>2058</v>
      </c>
    </row>
    <row r="45" spans="1:34" x14ac:dyDescent="0.2">
      <c r="C45" s="22"/>
      <c r="G45" s="22"/>
      <c r="H45" s="22"/>
      <c r="I45" s="22"/>
      <c r="J45" s="22"/>
      <c r="U45" s="56">
        <v>2059</v>
      </c>
    </row>
    <row r="46" spans="1:34" x14ac:dyDescent="0.2">
      <c r="U46" s="56">
        <v>2060</v>
      </c>
    </row>
    <row r="48" spans="1:34" ht="9.75" customHeight="1" x14ac:dyDescent="0.2">
      <c r="F48" s="35"/>
    </row>
  </sheetData>
  <sheetProtection algorithmName="SHA-512" hashValue="n6mmUisIYBSrpLRYHeUIM78V0MqJwIBuFKIbFgjZwQvhSAXVmY7ATDtO/HPCMGg24EvB3moT4iMAWKjeImvaBw==" saltValue="s7Pg/oB4uvQ+PVZiAgfcyg==" spinCount="100000" sheet="1" objects="1" scenarios="1" selectLockedCells="1"/>
  <mergeCells count="2">
    <mergeCell ref="C5:F5"/>
    <mergeCell ref="K5:N5"/>
  </mergeCells>
  <conditionalFormatting sqref="F9:F39">
    <cfRule type="cellIs" dxfId="1" priority="3" operator="equal">
      <formula>0</formula>
    </cfRule>
  </conditionalFormatting>
  <conditionalFormatting sqref="K9:M39">
    <cfRule type="cellIs" dxfId="0" priority="1" operator="equal">
      <formula>0</formula>
    </cfRule>
  </conditionalFormatting>
  <dataValidations count="4">
    <dataValidation type="list" allowBlank="1" showInputMessage="1" showErrorMessage="1" sqref="R3" xr:uid="{00000000-0002-0000-0000-000004000000}">
      <formula1>$U$11:$U$46</formula1>
    </dataValidation>
    <dataValidation type="list" allowBlank="1" showInputMessage="1" showErrorMessage="1" sqref="P3" xr:uid="{00000000-0002-0000-0000-000005000000}">
      <formula1>$V$11:$V$22</formula1>
    </dataValidation>
    <dataValidation type="list" allowBlank="1" showInputMessage="1" showErrorMessage="1" sqref="C9:C39" xr:uid="{3FC2A297-76FC-4C8A-8AE1-AFE12F2D09DF}">
      <formula1>$S$9:$S$12</formula1>
    </dataValidation>
    <dataValidation type="list" allowBlank="1" showInputMessage="1" showErrorMessage="1" sqref="R5" xr:uid="{10FB288C-4A3D-4E38-BE18-9E52CED84365}">
      <formula1>$V$11:$V$29</formula1>
    </dataValidation>
  </dataValidations>
  <pageMargins left="0.23622047244094491" right="0.23622047244094491" top="0.35433070866141736" bottom="0.35433070866141736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T26"/>
  <sheetViews>
    <sheetView topLeftCell="C1" workbookViewId="0">
      <selection activeCell="E11" sqref="E11"/>
    </sheetView>
  </sheetViews>
  <sheetFormatPr baseColWidth="10" defaultRowHeight="15" x14ac:dyDescent="0.25"/>
  <sheetData>
    <row r="1" spans="1:20" x14ac:dyDescent="0.25">
      <c r="A1" s="2">
        <v>2021</v>
      </c>
      <c r="B1" s="2">
        <v>2022</v>
      </c>
      <c r="C1" s="2">
        <v>2023</v>
      </c>
      <c r="D1" s="2">
        <v>2024</v>
      </c>
      <c r="E1" s="2">
        <v>2025</v>
      </c>
      <c r="F1" s="2">
        <v>2026</v>
      </c>
      <c r="G1" s="2">
        <v>2027</v>
      </c>
      <c r="H1" s="2">
        <v>2028</v>
      </c>
      <c r="I1" s="2">
        <v>2029</v>
      </c>
      <c r="J1" s="2">
        <v>2030</v>
      </c>
      <c r="K1" s="2">
        <v>2031</v>
      </c>
      <c r="L1" s="2">
        <v>2032</v>
      </c>
      <c r="M1" s="2">
        <v>2033</v>
      </c>
      <c r="N1" s="2">
        <v>2034</v>
      </c>
      <c r="O1" s="2">
        <v>2035</v>
      </c>
      <c r="P1" s="2">
        <v>2036</v>
      </c>
      <c r="Q1" s="2">
        <v>2037</v>
      </c>
      <c r="R1" s="2">
        <v>2038</v>
      </c>
      <c r="S1" s="2">
        <v>2039</v>
      </c>
      <c r="T1" s="2">
        <v>2040</v>
      </c>
    </row>
    <row r="2" spans="1:20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</row>
    <row r="3" spans="1:20" x14ac:dyDescent="0.25">
      <c r="B3" t="s">
        <v>36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29</v>
      </c>
      <c r="K3" t="s">
        <v>30</v>
      </c>
      <c r="L3" t="s">
        <v>26</v>
      </c>
      <c r="M3" t="s">
        <v>21</v>
      </c>
      <c r="N3" t="s">
        <v>22</v>
      </c>
      <c r="O3" t="s">
        <v>31</v>
      </c>
      <c r="P3" t="s">
        <v>30</v>
      </c>
      <c r="Q3" t="s">
        <v>25</v>
      </c>
      <c r="R3" t="s">
        <v>32</v>
      </c>
      <c r="S3" t="s">
        <v>33</v>
      </c>
      <c r="T3" t="s">
        <v>28</v>
      </c>
    </row>
    <row r="5" spans="1:20" x14ac:dyDescent="0.25">
      <c r="A5" s="1"/>
    </row>
    <row r="6" spans="1:20" x14ac:dyDescent="0.25">
      <c r="A6" s="1"/>
    </row>
    <row r="7" spans="1:20" x14ac:dyDescent="0.25">
      <c r="A7" s="1"/>
      <c r="B7" s="11" t="s">
        <v>8</v>
      </c>
      <c r="C7" s="12" t="s">
        <v>9</v>
      </c>
      <c r="D7" s="4"/>
      <c r="G7" s="41" t="s">
        <v>17</v>
      </c>
      <c r="J7" t="s">
        <v>20</v>
      </c>
      <c r="L7" t="s">
        <v>12</v>
      </c>
      <c r="M7" t="s">
        <v>34</v>
      </c>
      <c r="N7" t="s">
        <v>13</v>
      </c>
      <c r="O7" t="s">
        <v>37</v>
      </c>
      <c r="P7" t="s">
        <v>38</v>
      </c>
      <c r="Q7" t="s">
        <v>14</v>
      </c>
      <c r="R7" t="s">
        <v>15</v>
      </c>
    </row>
    <row r="8" spans="1:20" x14ac:dyDescent="0.25">
      <c r="A8" s="1"/>
      <c r="C8" s="5"/>
      <c r="D8" s="4"/>
      <c r="G8" s="41" t="s">
        <v>12</v>
      </c>
      <c r="I8">
        <v>2022</v>
      </c>
      <c r="J8" s="6">
        <v>44668</v>
      </c>
      <c r="K8" t="s">
        <v>36</v>
      </c>
      <c r="L8" s="48">
        <f>M8-2</f>
        <v>103</v>
      </c>
      <c r="M8" s="48">
        <f>J8-DATE(I8,1,1)-1</f>
        <v>105</v>
      </c>
      <c r="N8" s="48">
        <f>M8+1</f>
        <v>106</v>
      </c>
      <c r="O8" s="48">
        <f>M8+39</f>
        <v>144</v>
      </c>
      <c r="P8" s="48">
        <f>M8+49</f>
        <v>154</v>
      </c>
      <c r="Q8" s="48">
        <f>M8+50</f>
        <v>155</v>
      </c>
      <c r="R8" s="48">
        <f>M8+60</f>
        <v>165</v>
      </c>
    </row>
    <row r="9" spans="1:20" x14ac:dyDescent="0.25">
      <c r="A9" s="1"/>
      <c r="C9" s="5"/>
      <c r="D9" s="4"/>
      <c r="G9" s="41" t="s">
        <v>34</v>
      </c>
      <c r="I9">
        <v>2023</v>
      </c>
      <c r="J9" s="6">
        <v>45025</v>
      </c>
      <c r="K9" t="s">
        <v>22</v>
      </c>
      <c r="L9" s="48">
        <f t="shared" ref="L9:L26" si="0">M9-2</f>
        <v>95</v>
      </c>
      <c r="M9" s="48">
        <f t="shared" ref="M9:M26" si="1">J9-DATE(I9,1,1)-1</f>
        <v>97</v>
      </c>
      <c r="N9" s="48">
        <f t="shared" ref="N9:N26" si="2">M9+1</f>
        <v>98</v>
      </c>
      <c r="O9" s="48">
        <f t="shared" ref="O9:O26" si="3">M9+39</f>
        <v>136</v>
      </c>
      <c r="P9" s="48">
        <f t="shared" ref="P9:P26" si="4">M9+49</f>
        <v>146</v>
      </c>
      <c r="Q9" s="48">
        <f t="shared" ref="Q9:Q26" si="5">M9+50</f>
        <v>147</v>
      </c>
      <c r="R9" s="48">
        <f t="shared" ref="R9:R26" si="6">M9+60</f>
        <v>157</v>
      </c>
    </row>
    <row r="10" spans="1:20" x14ac:dyDescent="0.25">
      <c r="A10" s="1"/>
      <c r="C10" s="5"/>
      <c r="D10" s="4"/>
      <c r="G10" s="41" t="s">
        <v>13</v>
      </c>
      <c r="I10">
        <v>2024</v>
      </c>
      <c r="J10" s="6">
        <v>45382</v>
      </c>
      <c r="K10" t="s">
        <v>23</v>
      </c>
      <c r="L10" s="48">
        <f t="shared" si="0"/>
        <v>87</v>
      </c>
      <c r="M10" s="48">
        <f t="shared" si="1"/>
        <v>89</v>
      </c>
      <c r="N10" s="48">
        <f t="shared" si="2"/>
        <v>90</v>
      </c>
      <c r="O10" s="48">
        <f t="shared" si="3"/>
        <v>128</v>
      </c>
      <c r="P10" s="48">
        <f t="shared" si="4"/>
        <v>138</v>
      </c>
      <c r="Q10" s="48">
        <f t="shared" si="5"/>
        <v>139</v>
      </c>
      <c r="R10" s="48">
        <f t="shared" si="6"/>
        <v>149</v>
      </c>
    </row>
    <row r="11" spans="1:20" x14ac:dyDescent="0.25">
      <c r="A11" s="1"/>
      <c r="D11" s="4"/>
      <c r="F11" s="48"/>
      <c r="G11" s="41" t="s">
        <v>19</v>
      </c>
      <c r="H11" s="4"/>
      <c r="I11">
        <v>2025</v>
      </c>
      <c r="J11" s="6">
        <v>45767</v>
      </c>
      <c r="K11" t="s">
        <v>24</v>
      </c>
      <c r="L11" s="48">
        <f t="shared" si="0"/>
        <v>106</v>
      </c>
      <c r="M11" s="48">
        <f t="shared" si="1"/>
        <v>108</v>
      </c>
      <c r="N11" s="48">
        <f t="shared" si="2"/>
        <v>109</v>
      </c>
      <c r="O11" s="48">
        <f t="shared" si="3"/>
        <v>147</v>
      </c>
      <c r="P11" s="48">
        <f t="shared" si="4"/>
        <v>157</v>
      </c>
      <c r="Q11" s="48">
        <f t="shared" si="5"/>
        <v>158</v>
      </c>
      <c r="R11" s="48">
        <f t="shared" si="6"/>
        <v>168</v>
      </c>
    </row>
    <row r="12" spans="1:20" x14ac:dyDescent="0.25">
      <c r="A12" s="1"/>
      <c r="C12" s="5"/>
      <c r="D12" s="4"/>
      <c r="F12" s="48"/>
      <c r="G12" s="41" t="s">
        <v>14</v>
      </c>
      <c r="I12">
        <v>2026</v>
      </c>
      <c r="J12" s="6">
        <v>46117</v>
      </c>
      <c r="K12" t="s">
        <v>25</v>
      </c>
      <c r="L12" s="48">
        <f t="shared" si="0"/>
        <v>91</v>
      </c>
      <c r="M12" s="48">
        <f t="shared" si="1"/>
        <v>93</v>
      </c>
      <c r="N12" s="48">
        <f t="shared" si="2"/>
        <v>94</v>
      </c>
      <c r="O12" s="48">
        <f t="shared" si="3"/>
        <v>132</v>
      </c>
      <c r="P12" s="48">
        <f t="shared" si="4"/>
        <v>142</v>
      </c>
      <c r="Q12" s="48">
        <f t="shared" si="5"/>
        <v>143</v>
      </c>
      <c r="R12" s="48">
        <f t="shared" si="6"/>
        <v>153</v>
      </c>
    </row>
    <row r="13" spans="1:20" x14ac:dyDescent="0.25">
      <c r="C13" s="5"/>
      <c r="D13" s="4"/>
      <c r="F13" s="48"/>
      <c r="G13" s="41" t="s">
        <v>15</v>
      </c>
      <c r="I13">
        <v>2027</v>
      </c>
      <c r="J13" s="6">
        <v>46474</v>
      </c>
      <c r="K13" t="s">
        <v>26</v>
      </c>
      <c r="L13" s="48">
        <f t="shared" si="0"/>
        <v>83</v>
      </c>
      <c r="M13" s="48">
        <f t="shared" si="1"/>
        <v>85</v>
      </c>
      <c r="N13" s="48">
        <f t="shared" si="2"/>
        <v>86</v>
      </c>
      <c r="O13" s="48">
        <f t="shared" si="3"/>
        <v>124</v>
      </c>
      <c r="P13" s="48">
        <f t="shared" si="4"/>
        <v>134</v>
      </c>
      <c r="Q13" s="48">
        <f t="shared" si="5"/>
        <v>135</v>
      </c>
      <c r="R13" s="48">
        <f t="shared" si="6"/>
        <v>145</v>
      </c>
    </row>
    <row r="14" spans="1:20" x14ac:dyDescent="0.25">
      <c r="C14" s="5"/>
      <c r="D14" s="4"/>
      <c r="F14" s="48"/>
      <c r="G14" s="41" t="s">
        <v>35</v>
      </c>
      <c r="H14" s="6"/>
      <c r="I14">
        <v>2028</v>
      </c>
      <c r="J14" s="6">
        <v>46859</v>
      </c>
      <c r="K14" t="s">
        <v>27</v>
      </c>
      <c r="L14" s="48">
        <f t="shared" si="0"/>
        <v>103</v>
      </c>
      <c r="M14" s="48">
        <f t="shared" si="1"/>
        <v>105</v>
      </c>
      <c r="N14" s="48">
        <f t="shared" si="2"/>
        <v>106</v>
      </c>
      <c r="O14" s="48">
        <f t="shared" si="3"/>
        <v>144</v>
      </c>
      <c r="P14" s="48">
        <f t="shared" si="4"/>
        <v>154</v>
      </c>
      <c r="Q14" s="48">
        <f t="shared" si="5"/>
        <v>155</v>
      </c>
      <c r="R14" s="48">
        <f t="shared" si="6"/>
        <v>165</v>
      </c>
    </row>
    <row r="15" spans="1:20" x14ac:dyDescent="0.25">
      <c r="C15" s="13"/>
      <c r="D15" s="4"/>
      <c r="F15" s="48"/>
      <c r="G15" s="41" t="s">
        <v>18</v>
      </c>
      <c r="I15">
        <v>2029</v>
      </c>
      <c r="J15" s="6">
        <v>47209</v>
      </c>
      <c r="K15" t="s">
        <v>28</v>
      </c>
      <c r="L15" s="48">
        <f t="shared" si="0"/>
        <v>87</v>
      </c>
      <c r="M15" s="48">
        <f t="shared" si="1"/>
        <v>89</v>
      </c>
      <c r="N15" s="48">
        <f t="shared" si="2"/>
        <v>90</v>
      </c>
      <c r="O15" s="48">
        <f t="shared" si="3"/>
        <v>128</v>
      </c>
      <c r="P15" s="48">
        <f t="shared" si="4"/>
        <v>138</v>
      </c>
      <c r="Q15" s="48">
        <f t="shared" si="5"/>
        <v>139</v>
      </c>
      <c r="R15" s="48">
        <f t="shared" si="6"/>
        <v>149</v>
      </c>
    </row>
    <row r="16" spans="1:20" x14ac:dyDescent="0.25">
      <c r="D16" s="4"/>
      <c r="E16" s="6"/>
      <c r="F16" s="48"/>
      <c r="G16" s="41" t="s">
        <v>16</v>
      </c>
      <c r="I16">
        <v>2030</v>
      </c>
      <c r="J16" s="6">
        <v>47594</v>
      </c>
      <c r="K16" t="s">
        <v>29</v>
      </c>
      <c r="L16" s="48">
        <f t="shared" si="0"/>
        <v>107</v>
      </c>
      <c r="M16" s="48">
        <f t="shared" si="1"/>
        <v>109</v>
      </c>
      <c r="N16" s="48">
        <f t="shared" si="2"/>
        <v>110</v>
      </c>
      <c r="O16" s="48">
        <f t="shared" si="3"/>
        <v>148</v>
      </c>
      <c r="P16" s="48">
        <f t="shared" si="4"/>
        <v>158</v>
      </c>
      <c r="Q16" s="48">
        <f t="shared" si="5"/>
        <v>159</v>
      </c>
      <c r="R16" s="48">
        <f t="shared" si="6"/>
        <v>169</v>
      </c>
    </row>
    <row r="17" spans="4:18" x14ac:dyDescent="0.25">
      <c r="D17" s="4"/>
      <c r="I17">
        <v>2031</v>
      </c>
      <c r="J17" s="6">
        <v>47951</v>
      </c>
      <c r="K17" t="s">
        <v>30</v>
      </c>
      <c r="L17" s="48">
        <f t="shared" si="0"/>
        <v>99</v>
      </c>
      <c r="M17" s="48">
        <f t="shared" si="1"/>
        <v>101</v>
      </c>
      <c r="N17" s="48">
        <f t="shared" si="2"/>
        <v>102</v>
      </c>
      <c r="O17" s="48">
        <f t="shared" si="3"/>
        <v>140</v>
      </c>
      <c r="P17" s="48">
        <f t="shared" si="4"/>
        <v>150</v>
      </c>
      <c r="Q17" s="48">
        <f t="shared" si="5"/>
        <v>151</v>
      </c>
      <c r="R17" s="48">
        <f t="shared" si="6"/>
        <v>161</v>
      </c>
    </row>
    <row r="18" spans="4:18" x14ac:dyDescent="0.25">
      <c r="D18" s="4"/>
      <c r="G18" s="40"/>
      <c r="I18">
        <v>2032</v>
      </c>
      <c r="J18" s="6">
        <v>48301</v>
      </c>
      <c r="K18" t="s">
        <v>26</v>
      </c>
      <c r="L18" s="48">
        <f t="shared" si="0"/>
        <v>84</v>
      </c>
      <c r="M18" s="48">
        <f t="shared" si="1"/>
        <v>86</v>
      </c>
      <c r="N18" s="48">
        <f t="shared" si="2"/>
        <v>87</v>
      </c>
      <c r="O18" s="48">
        <f t="shared" si="3"/>
        <v>125</v>
      </c>
      <c r="P18" s="48">
        <f t="shared" si="4"/>
        <v>135</v>
      </c>
      <c r="Q18" s="48">
        <f t="shared" si="5"/>
        <v>136</v>
      </c>
      <c r="R18" s="48">
        <f t="shared" si="6"/>
        <v>146</v>
      </c>
    </row>
    <row r="19" spans="4:18" x14ac:dyDescent="0.25">
      <c r="G19" s="40"/>
      <c r="I19">
        <v>2033</v>
      </c>
      <c r="J19" s="6">
        <v>48686</v>
      </c>
      <c r="K19" t="s">
        <v>21</v>
      </c>
      <c r="L19" s="48">
        <f t="shared" si="0"/>
        <v>103</v>
      </c>
      <c r="M19" s="48">
        <f t="shared" si="1"/>
        <v>105</v>
      </c>
      <c r="N19" s="48">
        <f t="shared" si="2"/>
        <v>106</v>
      </c>
      <c r="O19" s="48">
        <f t="shared" si="3"/>
        <v>144</v>
      </c>
      <c r="P19" s="48">
        <f t="shared" si="4"/>
        <v>154</v>
      </c>
      <c r="Q19" s="48">
        <f t="shared" si="5"/>
        <v>155</v>
      </c>
      <c r="R19" s="48">
        <f t="shared" si="6"/>
        <v>165</v>
      </c>
    </row>
    <row r="20" spans="4:18" x14ac:dyDescent="0.25">
      <c r="I20">
        <v>2034</v>
      </c>
      <c r="J20" s="6">
        <v>49043</v>
      </c>
      <c r="K20" t="s">
        <v>22</v>
      </c>
      <c r="L20" s="48">
        <f t="shared" si="0"/>
        <v>95</v>
      </c>
      <c r="M20" s="48">
        <f t="shared" si="1"/>
        <v>97</v>
      </c>
      <c r="N20" s="48">
        <f t="shared" si="2"/>
        <v>98</v>
      </c>
      <c r="O20" s="48">
        <f t="shared" si="3"/>
        <v>136</v>
      </c>
      <c r="P20" s="48">
        <f t="shared" si="4"/>
        <v>146</v>
      </c>
      <c r="Q20" s="48">
        <f t="shared" si="5"/>
        <v>147</v>
      </c>
      <c r="R20" s="48">
        <f t="shared" si="6"/>
        <v>157</v>
      </c>
    </row>
    <row r="21" spans="4:18" x14ac:dyDescent="0.25">
      <c r="I21">
        <v>2035</v>
      </c>
      <c r="J21" s="6">
        <v>49393</v>
      </c>
      <c r="K21" t="s">
        <v>31</v>
      </c>
      <c r="L21" s="48">
        <f t="shared" si="0"/>
        <v>80</v>
      </c>
      <c r="M21" s="48">
        <f t="shared" si="1"/>
        <v>82</v>
      </c>
      <c r="N21" s="48">
        <f t="shared" si="2"/>
        <v>83</v>
      </c>
      <c r="O21" s="48">
        <f t="shared" si="3"/>
        <v>121</v>
      </c>
      <c r="P21" s="48">
        <f t="shared" si="4"/>
        <v>131</v>
      </c>
      <c r="Q21" s="48">
        <f t="shared" si="5"/>
        <v>132</v>
      </c>
      <c r="R21" s="48">
        <f t="shared" si="6"/>
        <v>142</v>
      </c>
    </row>
    <row r="22" spans="4:18" x14ac:dyDescent="0.25">
      <c r="I22">
        <v>2036</v>
      </c>
      <c r="J22" s="6">
        <v>49778</v>
      </c>
      <c r="K22" t="s">
        <v>30</v>
      </c>
      <c r="L22" s="48">
        <f t="shared" si="0"/>
        <v>100</v>
      </c>
      <c r="M22" s="48">
        <f t="shared" si="1"/>
        <v>102</v>
      </c>
      <c r="N22" s="48">
        <f t="shared" si="2"/>
        <v>103</v>
      </c>
      <c r="O22" s="48">
        <f t="shared" si="3"/>
        <v>141</v>
      </c>
      <c r="P22" s="48">
        <f t="shared" si="4"/>
        <v>151</v>
      </c>
      <c r="Q22" s="48">
        <f t="shared" si="5"/>
        <v>152</v>
      </c>
      <c r="R22" s="48">
        <f t="shared" si="6"/>
        <v>162</v>
      </c>
    </row>
    <row r="23" spans="4:18" x14ac:dyDescent="0.25">
      <c r="I23">
        <v>2037</v>
      </c>
      <c r="J23" s="6">
        <v>50135</v>
      </c>
      <c r="K23" t="s">
        <v>25</v>
      </c>
      <c r="L23" s="48">
        <f t="shared" si="0"/>
        <v>91</v>
      </c>
      <c r="M23" s="48">
        <f t="shared" si="1"/>
        <v>93</v>
      </c>
      <c r="N23" s="48">
        <f t="shared" si="2"/>
        <v>94</v>
      </c>
      <c r="O23" s="48">
        <f t="shared" si="3"/>
        <v>132</v>
      </c>
      <c r="P23" s="48">
        <f t="shared" si="4"/>
        <v>142</v>
      </c>
      <c r="Q23" s="48">
        <f t="shared" si="5"/>
        <v>143</v>
      </c>
      <c r="R23" s="48">
        <f t="shared" si="6"/>
        <v>153</v>
      </c>
    </row>
    <row r="24" spans="4:18" x14ac:dyDescent="0.25">
      <c r="I24">
        <v>2038</v>
      </c>
      <c r="J24" s="6">
        <v>50520</v>
      </c>
      <c r="K24" t="s">
        <v>32</v>
      </c>
      <c r="L24" s="48">
        <f t="shared" si="0"/>
        <v>111</v>
      </c>
      <c r="M24" s="48">
        <f t="shared" si="1"/>
        <v>113</v>
      </c>
      <c r="N24" s="48">
        <f t="shared" si="2"/>
        <v>114</v>
      </c>
      <c r="O24" s="48">
        <f t="shared" si="3"/>
        <v>152</v>
      </c>
      <c r="P24" s="48">
        <f t="shared" si="4"/>
        <v>162</v>
      </c>
      <c r="Q24" s="48">
        <f t="shared" si="5"/>
        <v>163</v>
      </c>
      <c r="R24" s="48">
        <f t="shared" si="6"/>
        <v>173</v>
      </c>
    </row>
    <row r="25" spans="4:18" x14ac:dyDescent="0.25">
      <c r="I25">
        <v>2039</v>
      </c>
      <c r="J25" s="6">
        <v>50870</v>
      </c>
      <c r="K25" t="s">
        <v>33</v>
      </c>
      <c r="L25" s="48">
        <f t="shared" si="0"/>
        <v>96</v>
      </c>
      <c r="M25" s="48">
        <f t="shared" si="1"/>
        <v>98</v>
      </c>
      <c r="N25" s="48">
        <f t="shared" si="2"/>
        <v>99</v>
      </c>
      <c r="O25" s="48">
        <f t="shared" si="3"/>
        <v>137</v>
      </c>
      <c r="P25" s="48">
        <f t="shared" si="4"/>
        <v>147</v>
      </c>
      <c r="Q25" s="48">
        <f t="shared" si="5"/>
        <v>148</v>
      </c>
      <c r="R25" s="48">
        <f t="shared" si="6"/>
        <v>158</v>
      </c>
    </row>
    <row r="26" spans="4:18" x14ac:dyDescent="0.25">
      <c r="I26">
        <v>2040</v>
      </c>
      <c r="J26" s="6">
        <v>51227</v>
      </c>
      <c r="K26" t="s">
        <v>28</v>
      </c>
      <c r="L26" s="48">
        <f t="shared" si="0"/>
        <v>88</v>
      </c>
      <c r="M26" s="48">
        <f t="shared" si="1"/>
        <v>90</v>
      </c>
      <c r="N26" s="48">
        <f t="shared" si="2"/>
        <v>91</v>
      </c>
      <c r="O26" s="48">
        <f t="shared" si="3"/>
        <v>129</v>
      </c>
      <c r="P26" s="48">
        <f t="shared" si="4"/>
        <v>139</v>
      </c>
      <c r="Q26" s="48">
        <f t="shared" si="5"/>
        <v>140</v>
      </c>
      <c r="R26" s="48">
        <f t="shared" si="6"/>
        <v>150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Information</vt:lpstr>
      <vt:lpstr>Erfassung der Arbeitszeit</vt:lpstr>
      <vt:lpstr>Listen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Schwakowiak</dc:creator>
  <cp:lastModifiedBy>Marvin Granger</cp:lastModifiedBy>
  <cp:lastPrinted>2025-05-23T09:37:03Z</cp:lastPrinted>
  <dcterms:created xsi:type="dcterms:W3CDTF">2021-10-11T06:52:19Z</dcterms:created>
  <dcterms:modified xsi:type="dcterms:W3CDTF">2025-06-16T12:58:27Z</dcterms:modified>
</cp:coreProperties>
</file>